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9\SC\"/>
    </mc:Choice>
  </mc:AlternateContent>
  <xr:revisionPtr revIDLastSave="0" documentId="13_ncr:1_{CB05E946-A64E-4C6C-84D3-65397C4815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43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42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2" l="1"/>
  <c r="T52" i="42"/>
  <c r="S52" i="42"/>
  <c r="S53" i="42" s="1"/>
  <c r="T53" i="42" s="1"/>
  <c r="R52" i="42"/>
  <c r="Q52" i="42"/>
  <c r="Q53" i="42" s="1"/>
  <c r="J52" i="42"/>
  <c r="F52" i="42"/>
  <c r="F53" i="42" s="1"/>
  <c r="G53" i="42" s="1"/>
  <c r="D52" i="42"/>
  <c r="K52" i="42" s="1"/>
  <c r="S27" i="42"/>
  <c r="U27" i="42" s="1"/>
  <c r="Q27" i="42"/>
  <c r="R27" i="42" s="1"/>
  <c r="J27" i="42"/>
  <c r="K27" i="42" s="1"/>
  <c r="H27" i="42"/>
  <c r="G27" i="42"/>
  <c r="F27" i="42"/>
  <c r="E27" i="42"/>
  <c r="D27" i="42"/>
  <c r="S26" i="42"/>
  <c r="T26" i="42" s="1"/>
  <c r="R26" i="42"/>
  <c r="Q26" i="42"/>
  <c r="U26" i="42" s="1"/>
  <c r="J26" i="42"/>
  <c r="F26" i="42"/>
  <c r="G26" i="42" s="1"/>
  <c r="D26" i="42"/>
  <c r="H26" i="42" s="1"/>
  <c r="U53" i="42" l="1"/>
  <c r="R53" i="42"/>
  <c r="E52" i="42"/>
  <c r="G52" i="42"/>
  <c r="U52" i="42"/>
  <c r="E26" i="42"/>
  <c r="K26" i="42" s="1"/>
  <c r="H52" i="42"/>
  <c r="D53" i="42"/>
  <c r="T27" i="42"/>
  <c r="H53" i="42" l="1"/>
  <c r="E53" i="42"/>
  <c r="K53" i="42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<sst xmlns="http://schemas.openxmlformats.org/spreadsheetml/2006/main" count="636" uniqueCount="116">
  <si>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</si>
  <si>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</si>
  <si>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</si>
  <si>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</si>
  <si>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</si>
  <si>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</si>
  <si>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</si>
  <si>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</si>
  <si>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</si>
  <si>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</si>
  <si>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</si>
  <si>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</si>
  <si>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</si>
  <si>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</si>
  <si>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</si>
  <si>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</si>
  <si>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</si>
  <si>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</si>
  <si>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</si>
  <si>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</si>
  <si>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</si>
  <si>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</si>
  <si>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</si>
  <si>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</si>
  <si>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</si>
  <si>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</si>
  <si>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</si>
  <si>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</si>
  <si>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</si>
  <si>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</si>
  <si>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</si>
  <si>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</si>
  <si>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</si>
  <si>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</si>
  <si>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</si>
  <si>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</si>
  <si>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</si>
  <si>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</si>
  <si>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</si>
  <si>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</si>
  <si>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</si>
  <si>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</si>
  <si>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</si>
  <si>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</si>
  <si>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</si>
  <si>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</si>
  <si>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</si>
  <si>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</si>
  <si>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</si>
  <si>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</si>
  <si>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</si>
  <si>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</si>
  <si>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</si>
  <si>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</si>
  <si>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</si>
  <si>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</si>
  <si>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</si>
  <si>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</si>
  <si>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</si>
  <si>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</si>
  <si>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</si>
  <si>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</si>
  <si>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</si>
  <si>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</si>
  <si>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</si>
  <si>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</si>
  <si>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</si>
  <si>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</si>
  <si>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</si>
  <si>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</si>
  <si>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</si>
  <si>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</si>
  <si>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</si>
  <si>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</si>
  <si>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</si>
  <si>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</si>
  <si>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</si>
  <si>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</si>
  <si>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</si>
  <si>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Renault Express</t>
  </si>
  <si>
    <t>Rejestracje nowych samochodów dostawczych OGÓŁEM, ranking marek - 2024 narastająco</t>
  </si>
  <si>
    <t>RAZEM 1-20</t>
  </si>
  <si>
    <t>Ford Ranger</t>
  </si>
  <si>
    <t>Sierpień</t>
  </si>
  <si>
    <t>August</t>
  </si>
  <si>
    <t>Registrations of new LCV, Top Brands - 2024 YTD</t>
  </si>
  <si>
    <t>Wrzesień</t>
  </si>
  <si>
    <t>September</t>
  </si>
  <si>
    <t>Wrz/Sie
Zmiana %</t>
  </si>
  <si>
    <t>Sep/Aug Ch %</t>
  </si>
  <si>
    <t>Rok narastająco Styczeń - Wrzesień</t>
  </si>
  <si>
    <t>YTD January - September</t>
  </si>
  <si>
    <t>Rejestracje nowych samochodów dostawczych OGÓŁEM, ranking marek - Wrzesień 2024</t>
  </si>
  <si>
    <t>Registrations of new LCV, Top Brands - September 2024</t>
  </si>
  <si>
    <t>Rok narastająco Styczeń -Wrzesień</t>
  </si>
  <si>
    <t>Wrz/Sie
Zmiana poz</t>
  </si>
  <si>
    <t>Sep/AugCh %</t>
  </si>
  <si>
    <t>Sep/Aug Ch position</t>
  </si>
  <si>
    <t>NISSAN</t>
  </si>
  <si>
    <t>Rejestracje nowych samochodów dostawczych do 3,5T, ranking modeli - Wrzesień 2024</t>
  </si>
  <si>
    <t>Registrations of new LCV up to 3.5T, Top Models - September 2024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</si>
  <si>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</si>
  <si>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</si>
  <si>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</si>
  <si>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</si>
  <si>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</si>
  <si>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</si>
  <si>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</si>
  <si>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</si>
  <si>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</si>
  <si>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</si>
  <si>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their own brands</t>
  </si>
  <si>
    <t>2024
Sep</t>
  </si>
  <si>
    <t>2023
Sep</t>
  </si>
  <si>
    <t>2024
Jan - Sep</t>
  </si>
  <si>
    <t>2023
Jan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</si>
</sst>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170" fontId="10" fillId="0" borderId="0" xfId="0" applyNumberFormat="1" applyFont="1"/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8">
    <dxf>
      <font>
        <color theme="5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A761-920D-4279-BCE0-14BF2E2062B1}">
  <dimension ref="B1:P18"/>
  <sheetViews>
    <sheetView showGridLines="0" tabSelected="1" zoomScaleNormal="100" workbookViewId="0">
      <selection activeCell="C16" sqref="C16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101</v>
      </c>
      <c r="D1" s="43"/>
      <c r="E1" s="43"/>
      <c r="F1" s="43"/>
      <c r="G1" s="43"/>
      <c r="H1" s="123">
        <v>45569</v>
      </c>
    </row>
    <row r="2" spans="2:8">
      <c r="H2" s="45" t="s">
        <v>102</v>
      </c>
    </row>
    <row r="3" spans="2:8" ht="26.25" customHeight="1">
      <c r="B3" s="78" t="s">
        <v>103</v>
      </c>
      <c r="C3" s="79"/>
      <c r="D3" s="79"/>
      <c r="E3" s="79"/>
      <c r="F3" s="79"/>
      <c r="G3" s="79"/>
      <c r="H3" s="80"/>
    </row>
    <row r="4" spans="2:8" ht="26.25" customHeight="1">
      <c r="B4" s="46"/>
      <c r="C4" s="47" t="s">
        <v>112</v>
      </c>
      <c r="D4" s="47" t="s">
        <v>113</v>
      </c>
      <c r="E4" s="48" t="s">
        <v>104</v>
      </c>
      <c r="F4" s="47" t="s">
        <v>114</v>
      </c>
      <c r="G4" s="47" t="s">
        <v>115</v>
      </c>
      <c r="H4" s="48" t="s">
        <v>104</v>
      </c>
    </row>
    <row r="5" spans="2:8" ht="26.25" customHeight="1">
      <c r="B5" s="124" t="s">
        <v>105</v>
      </c>
      <c r="C5" s="49">
        <v>2076</v>
      </c>
      <c r="D5" s="49">
        <v>2146</v>
      </c>
      <c r="E5" s="50">
        <v>-3.2618825722274036E-2</v>
      </c>
      <c r="F5" s="49">
        <v>21009</v>
      </c>
      <c r="G5" s="49">
        <v>26596</v>
      </c>
      <c r="H5" s="50">
        <v>-0.21006918333584002</v>
      </c>
    </row>
    <row r="6" spans="2:8" ht="26.25" customHeight="1">
      <c r="B6" s="51" t="s">
        <v>106</v>
      </c>
      <c r="C6" s="52">
        <v>541</v>
      </c>
      <c r="D6" s="52">
        <v>355</v>
      </c>
      <c r="E6" s="53">
        <v>0.52394366197183095</v>
      </c>
      <c r="F6" s="52">
        <v>5594</v>
      </c>
      <c r="G6" s="52">
        <v>6144</v>
      </c>
      <c r="H6" s="53">
        <v>-8.951822916666663E-2</v>
      </c>
    </row>
    <row r="7" spans="2:8" ht="26.25" customHeight="1">
      <c r="B7" s="51" t="s">
        <v>107</v>
      </c>
      <c r="C7" s="52">
        <v>94</v>
      </c>
      <c r="D7" s="52">
        <v>121</v>
      </c>
      <c r="E7" s="53">
        <v>-0.22314049586776863</v>
      </c>
      <c r="F7" s="52">
        <v>776</v>
      </c>
      <c r="G7" s="52">
        <v>949</v>
      </c>
      <c r="H7" s="53">
        <v>-0.18229715489989462</v>
      </c>
    </row>
    <row r="8" spans="2:8" ht="26.25" customHeight="1">
      <c r="B8" s="51" t="s">
        <v>108</v>
      </c>
      <c r="C8" s="52">
        <v>1441</v>
      </c>
      <c r="D8" s="52">
        <v>1670</v>
      </c>
      <c r="E8" s="53">
        <v>-0.13712574850299397</v>
      </c>
      <c r="F8" s="52">
        <v>14639</v>
      </c>
      <c r="G8" s="52">
        <v>19503</v>
      </c>
      <c r="H8" s="53">
        <v>-0.24939752858534581</v>
      </c>
    </row>
    <row r="9" spans="2:8" ht="26.25" customHeight="1">
      <c r="B9" s="124" t="s">
        <v>109</v>
      </c>
      <c r="C9" s="49">
        <v>154</v>
      </c>
      <c r="D9" s="49">
        <v>136</v>
      </c>
      <c r="E9" s="50">
        <v>0.13235294117647056</v>
      </c>
      <c r="F9" s="49">
        <v>1577</v>
      </c>
      <c r="G9" s="49">
        <v>1211</v>
      </c>
      <c r="H9" s="50">
        <v>0.30222956234516918</v>
      </c>
    </row>
    <row r="10" spans="2:8" ht="26.25" customHeight="1">
      <c r="B10" s="54" t="s">
        <v>110</v>
      </c>
      <c r="C10" s="55">
        <v>2230</v>
      </c>
      <c r="D10" s="55">
        <v>2282</v>
      </c>
      <c r="E10" s="56">
        <v>-2.2787028921998242E-2</v>
      </c>
      <c r="F10" s="55">
        <v>22586</v>
      </c>
      <c r="G10" s="55">
        <v>27807</v>
      </c>
      <c r="H10" s="56">
        <v>-0.18775847808105872</v>
      </c>
    </row>
    <row r="11" spans="2:8">
      <c r="B11" s="57" t="s">
        <v>111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 ht="14.4" customHeight="1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" customHeight="1">
      <c r="B3" s="90" t="s">
        <v>20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112" t="s">
        <v>0</v>
      </c>
      <c r="C5" s="114" t="s">
        <v>1</v>
      </c>
      <c r="D5" s="116" t="s">
        <v>86</v>
      </c>
      <c r="E5" s="94"/>
      <c r="F5" s="94"/>
      <c r="G5" s="94"/>
      <c r="H5" s="84"/>
      <c r="I5" s="83" t="s">
        <v>83</v>
      </c>
      <c r="J5" s="84"/>
      <c r="K5" s="83" t="s">
        <v>90</v>
      </c>
      <c r="L5" s="94"/>
      <c r="M5" s="94"/>
      <c r="N5" s="94"/>
      <c r="O5" s="95"/>
    </row>
    <row r="6" spans="2:15" ht="14.4" customHeight="1" thickBot="1">
      <c r="B6" s="113"/>
      <c r="C6" s="115"/>
      <c r="D6" s="96" t="s">
        <v>87</v>
      </c>
      <c r="E6" s="92"/>
      <c r="F6" s="92"/>
      <c r="G6" s="92"/>
      <c r="H6" s="97"/>
      <c r="I6" s="91" t="s">
        <v>84</v>
      </c>
      <c r="J6" s="97"/>
      <c r="K6" s="91" t="s">
        <v>91</v>
      </c>
      <c r="L6" s="92"/>
      <c r="M6" s="92"/>
      <c r="N6" s="92"/>
      <c r="O6" s="93"/>
    </row>
    <row r="7" spans="2:15" ht="14.4" customHeight="1">
      <c r="B7" s="113"/>
      <c r="C7" s="115"/>
      <c r="D7" s="85">
        <v>2024</v>
      </c>
      <c r="E7" s="86"/>
      <c r="F7" s="85">
        <v>2023</v>
      </c>
      <c r="G7" s="86"/>
      <c r="H7" s="102" t="s">
        <v>22</v>
      </c>
      <c r="I7" s="81">
        <v>2024</v>
      </c>
      <c r="J7" s="81" t="s">
        <v>88</v>
      </c>
      <c r="K7" s="85">
        <v>2024</v>
      </c>
      <c r="L7" s="86"/>
      <c r="M7" s="85">
        <v>2023</v>
      </c>
      <c r="N7" s="86"/>
      <c r="O7" s="102" t="s">
        <v>22</v>
      </c>
    </row>
    <row r="8" spans="2:15" ht="14.4" customHeight="1" thickBot="1">
      <c r="B8" s="104" t="s">
        <v>23</v>
      </c>
      <c r="C8" s="106" t="s">
        <v>24</v>
      </c>
      <c r="D8" s="87"/>
      <c r="E8" s="88"/>
      <c r="F8" s="87"/>
      <c r="G8" s="88"/>
      <c r="H8" s="103"/>
      <c r="I8" s="82"/>
      <c r="J8" s="82"/>
      <c r="K8" s="87"/>
      <c r="L8" s="88"/>
      <c r="M8" s="87"/>
      <c r="N8" s="88"/>
      <c r="O8" s="103"/>
    </row>
    <row r="9" spans="2:15" ht="14.25" customHeight="1">
      <c r="B9" s="104"/>
      <c r="C9" s="106"/>
      <c r="D9" s="6" t="s">
        <v>25</v>
      </c>
      <c r="E9" s="7" t="s">
        <v>2</v>
      </c>
      <c r="F9" s="6" t="s">
        <v>25</v>
      </c>
      <c r="G9" s="7" t="s">
        <v>2</v>
      </c>
      <c r="H9" s="108" t="s">
        <v>26</v>
      </c>
      <c r="I9" s="8" t="s">
        <v>25</v>
      </c>
      <c r="J9" s="110" t="s">
        <v>89</v>
      </c>
      <c r="K9" s="6" t="s">
        <v>25</v>
      </c>
      <c r="L9" s="7" t="s">
        <v>2</v>
      </c>
      <c r="M9" s="6" t="s">
        <v>25</v>
      </c>
      <c r="N9" s="7" t="s">
        <v>2</v>
      </c>
      <c r="O9" s="108" t="s">
        <v>26</v>
      </c>
    </row>
    <row r="10" spans="2:15" ht="14.4" customHeight="1" thickBot="1">
      <c r="B10" s="105"/>
      <c r="C10" s="107"/>
      <c r="D10" s="9" t="s">
        <v>27</v>
      </c>
      <c r="E10" s="10" t="s">
        <v>28</v>
      </c>
      <c r="F10" s="9" t="s">
        <v>27</v>
      </c>
      <c r="G10" s="10" t="s">
        <v>28</v>
      </c>
      <c r="H10" s="109"/>
      <c r="I10" s="11" t="s">
        <v>27</v>
      </c>
      <c r="J10" s="111"/>
      <c r="K10" s="9" t="s">
        <v>27</v>
      </c>
      <c r="L10" s="10" t="s">
        <v>28</v>
      </c>
      <c r="M10" s="9" t="s">
        <v>27</v>
      </c>
      <c r="N10" s="10" t="s">
        <v>28</v>
      </c>
      <c r="O10" s="109"/>
    </row>
    <row r="11" spans="2:15" ht="14.4" customHeight="1" thickBot="1">
      <c r="B11" s="12">
        <v>1</v>
      </c>
      <c r="C11" s="13" t="s">
        <v>10</v>
      </c>
      <c r="D11" s="14">
        <v>257</v>
      </c>
      <c r="E11" s="15">
        <v>0.12379576107899808</v>
      </c>
      <c r="F11" s="14">
        <v>277</v>
      </c>
      <c r="G11" s="15">
        <v>0.12907735321528424</v>
      </c>
      <c r="H11" s="16">
        <v>-7.2202166064981976E-2</v>
      </c>
      <c r="I11" s="14">
        <v>227</v>
      </c>
      <c r="J11" s="16">
        <v>0.13215859030836996</v>
      </c>
      <c r="K11" s="14">
        <v>4439</v>
      </c>
      <c r="L11" s="15">
        <v>0.21129039935265839</v>
      </c>
      <c r="M11" s="14">
        <v>3904</v>
      </c>
      <c r="N11" s="15">
        <v>0.14678899082568808</v>
      </c>
      <c r="O11" s="16">
        <v>0.1370389344262295</v>
      </c>
    </row>
    <row r="12" spans="2:15" ht="14.4" customHeight="1" thickBot="1">
      <c r="B12" s="59">
        <v>2</v>
      </c>
      <c r="C12" s="18" t="s">
        <v>8</v>
      </c>
      <c r="D12" s="19">
        <v>482</v>
      </c>
      <c r="E12" s="20">
        <v>0.23217726396917149</v>
      </c>
      <c r="F12" s="19">
        <v>567</v>
      </c>
      <c r="G12" s="20">
        <v>0.26421248835041938</v>
      </c>
      <c r="H12" s="21">
        <v>-0.14991181657848329</v>
      </c>
      <c r="I12" s="19">
        <v>200</v>
      </c>
      <c r="J12" s="21">
        <v>1.4100000000000001</v>
      </c>
      <c r="K12" s="19">
        <v>3842</v>
      </c>
      <c r="L12" s="20">
        <v>0.18287400637821885</v>
      </c>
      <c r="M12" s="19">
        <v>4982</v>
      </c>
      <c r="N12" s="20">
        <v>0.18732140171454353</v>
      </c>
      <c r="O12" s="21">
        <v>-0.22882376555600159</v>
      </c>
    </row>
    <row r="13" spans="2:15" ht="14.4" customHeight="1" thickBot="1">
      <c r="B13" s="12">
        <v>3</v>
      </c>
      <c r="C13" s="13" t="s">
        <v>4</v>
      </c>
      <c r="D13" s="14">
        <v>436</v>
      </c>
      <c r="E13" s="15">
        <v>0.21001926782273603</v>
      </c>
      <c r="F13" s="14">
        <v>245</v>
      </c>
      <c r="G13" s="15">
        <v>0.11416589002795899</v>
      </c>
      <c r="H13" s="16">
        <v>0.7795918367346939</v>
      </c>
      <c r="I13" s="14">
        <v>311</v>
      </c>
      <c r="J13" s="16">
        <v>0.40192926045016075</v>
      </c>
      <c r="K13" s="14">
        <v>3321</v>
      </c>
      <c r="L13" s="15">
        <v>0.15807511066685706</v>
      </c>
      <c r="M13" s="14">
        <v>3398</v>
      </c>
      <c r="N13" s="15">
        <v>0.12776357346969469</v>
      </c>
      <c r="O13" s="16">
        <v>-2.266038846380225E-2</v>
      </c>
    </row>
    <row r="14" spans="2:15" ht="14.4" customHeight="1" thickBot="1">
      <c r="B14" s="59">
        <v>4</v>
      </c>
      <c r="C14" s="18" t="s">
        <v>9</v>
      </c>
      <c r="D14" s="19">
        <v>263</v>
      </c>
      <c r="E14" s="20">
        <v>0.12668593448940269</v>
      </c>
      <c r="F14" s="19">
        <v>349</v>
      </c>
      <c r="G14" s="20">
        <v>0.16262814538676607</v>
      </c>
      <c r="H14" s="21">
        <v>-0.24641833810888247</v>
      </c>
      <c r="I14" s="19">
        <v>208</v>
      </c>
      <c r="J14" s="21">
        <v>0.26442307692307687</v>
      </c>
      <c r="K14" s="19">
        <v>3164</v>
      </c>
      <c r="L14" s="20">
        <v>0.15060212289970965</v>
      </c>
      <c r="M14" s="19">
        <v>4749</v>
      </c>
      <c r="N14" s="20">
        <v>0.17856068581741616</v>
      </c>
      <c r="O14" s="21">
        <v>-0.33375447462623709</v>
      </c>
    </row>
    <row r="15" spans="2:15" ht="14.4" customHeight="1" thickBot="1">
      <c r="B15" s="12">
        <v>5</v>
      </c>
      <c r="C15" s="13" t="s">
        <v>3</v>
      </c>
      <c r="D15" s="14">
        <v>296</v>
      </c>
      <c r="E15" s="15">
        <v>0.14258188824662812</v>
      </c>
      <c r="F15" s="14">
        <v>289</v>
      </c>
      <c r="G15" s="15">
        <v>0.13466915191053122</v>
      </c>
      <c r="H15" s="16">
        <v>2.4221453287197159E-2</v>
      </c>
      <c r="I15" s="14">
        <v>220</v>
      </c>
      <c r="J15" s="16">
        <v>0.34545454545454546</v>
      </c>
      <c r="K15" s="14">
        <v>2711</v>
      </c>
      <c r="L15" s="15">
        <v>0.12903993526583846</v>
      </c>
      <c r="M15" s="14">
        <v>4756</v>
      </c>
      <c r="N15" s="15">
        <v>0.17882388329072041</v>
      </c>
      <c r="O15" s="16">
        <v>-0.42998317914213624</v>
      </c>
    </row>
    <row r="16" spans="2:15" ht="14.4" customHeight="1" thickBot="1">
      <c r="B16" s="59">
        <v>6</v>
      </c>
      <c r="C16" s="18" t="s">
        <v>12</v>
      </c>
      <c r="D16" s="19">
        <v>200</v>
      </c>
      <c r="E16" s="20">
        <v>9.6339113680154145E-2</v>
      </c>
      <c r="F16" s="19">
        <v>190</v>
      </c>
      <c r="G16" s="20">
        <v>8.8536812674743712E-2</v>
      </c>
      <c r="H16" s="21">
        <v>5.2631578947368363E-2</v>
      </c>
      <c r="I16" s="19">
        <v>133</v>
      </c>
      <c r="J16" s="21">
        <v>0.50375939849624052</v>
      </c>
      <c r="K16" s="19">
        <v>2128</v>
      </c>
      <c r="L16" s="20">
        <v>0.1012899233661764</v>
      </c>
      <c r="M16" s="19">
        <v>2371</v>
      </c>
      <c r="N16" s="20">
        <v>8.9148744172055955E-2</v>
      </c>
      <c r="O16" s="21">
        <v>-0.10248840151834671</v>
      </c>
    </row>
    <row r="17" spans="2:15" ht="14.4" customHeight="1" thickBot="1">
      <c r="B17" s="12">
        <v>7</v>
      </c>
      <c r="C17" s="13" t="s">
        <v>11</v>
      </c>
      <c r="D17" s="14">
        <v>90</v>
      </c>
      <c r="E17" s="15">
        <v>4.3352601156069363E-2</v>
      </c>
      <c r="F17" s="14">
        <v>176</v>
      </c>
      <c r="G17" s="15">
        <v>8.2013047530288916E-2</v>
      </c>
      <c r="H17" s="16">
        <v>-0.48863636363636365</v>
      </c>
      <c r="I17" s="14">
        <v>60</v>
      </c>
      <c r="J17" s="16">
        <v>0.5</v>
      </c>
      <c r="K17" s="14">
        <v>862</v>
      </c>
      <c r="L17" s="15">
        <v>4.1030034747013187E-2</v>
      </c>
      <c r="M17" s="14">
        <v>1588</v>
      </c>
      <c r="N17" s="15">
        <v>5.970822680102271E-2</v>
      </c>
      <c r="O17" s="16">
        <v>-0.45717884130982367</v>
      </c>
    </row>
    <row r="18" spans="2:15" ht="14.4" thickBot="1">
      <c r="B18" s="100" t="s">
        <v>54</v>
      </c>
      <c r="C18" s="101"/>
      <c r="D18" s="23">
        <f>SUM(D11:D17)</f>
        <v>2024</v>
      </c>
      <c r="E18" s="24">
        <f>D18/D20</f>
        <v>0.97495183044315992</v>
      </c>
      <c r="F18" s="23">
        <f>SUM(F11:F17)</f>
        <v>2093</v>
      </c>
      <c r="G18" s="24">
        <f>F18/F20</f>
        <v>0.9753028890959925</v>
      </c>
      <c r="H18" s="25">
        <f>D18/F18-1</f>
        <v>-3.2967032967032961E-2</v>
      </c>
      <c r="I18" s="23">
        <f>SUM(I11:I17)</f>
        <v>1359</v>
      </c>
      <c r="J18" s="24">
        <f>D18/I18-1</f>
        <v>0.48933038999264156</v>
      </c>
      <c r="K18" s="23">
        <f>SUM(K11:K17)</f>
        <v>20467</v>
      </c>
      <c r="L18" s="24">
        <f>K18/K20</f>
        <v>0.97420153267647203</v>
      </c>
      <c r="M18" s="23">
        <f>SUM(M11:M17)</f>
        <v>25748</v>
      </c>
      <c r="N18" s="24">
        <f>M18/M20</f>
        <v>0.9681155060911415</v>
      </c>
      <c r="O18" s="25">
        <f>K18/M18-1</f>
        <v>-0.20510330899487339</v>
      </c>
    </row>
    <row r="19" spans="2:15" ht="14.4" thickBot="1">
      <c r="B19" s="100" t="s">
        <v>29</v>
      </c>
      <c r="C19" s="101"/>
      <c r="D19" s="38">
        <f>D20-D18</f>
        <v>52</v>
      </c>
      <c r="E19" s="24">
        <f>D19/D20</f>
        <v>2.5048169556840076E-2</v>
      </c>
      <c r="F19" s="38">
        <f>F20-F18</f>
        <v>53</v>
      </c>
      <c r="G19" s="24">
        <f>F19/F20</f>
        <v>2.4697110904007457E-2</v>
      </c>
      <c r="H19" s="25">
        <f>D19/F19-1</f>
        <v>-1.8867924528301883E-2</v>
      </c>
      <c r="I19" s="38">
        <f>I20-I18</f>
        <v>46</v>
      </c>
      <c r="J19" s="25">
        <f>D19/I19-1</f>
        <v>0.13043478260869557</v>
      </c>
      <c r="K19" s="38">
        <f>K20-K18</f>
        <v>542</v>
      </c>
      <c r="L19" s="24">
        <f>K19/K20</f>
        <v>2.5798467323528012E-2</v>
      </c>
      <c r="M19" s="38">
        <f>M20-M18</f>
        <v>848</v>
      </c>
      <c r="N19" s="24">
        <f>M19/M20</f>
        <v>3.1884493908858474E-2</v>
      </c>
      <c r="O19" s="25">
        <f>K19/M19-1</f>
        <v>-0.36084905660377353</v>
      </c>
    </row>
    <row r="20" spans="2:15" ht="14.4" thickBot="1">
      <c r="B20" s="98" t="s">
        <v>30</v>
      </c>
      <c r="C20" s="99"/>
      <c r="D20" s="26">
        <v>2076</v>
      </c>
      <c r="E20" s="27">
        <v>1</v>
      </c>
      <c r="F20" s="26">
        <v>2146</v>
      </c>
      <c r="G20" s="27">
        <v>1</v>
      </c>
      <c r="H20" s="28">
        <v>-3.2618825722274036E-2</v>
      </c>
      <c r="I20" s="26">
        <v>1405</v>
      </c>
      <c r="J20" s="28">
        <v>0.47758007117437717</v>
      </c>
      <c r="K20" s="26">
        <v>21009</v>
      </c>
      <c r="L20" s="27">
        <v>1</v>
      </c>
      <c r="M20" s="26">
        <v>26596</v>
      </c>
      <c r="N20" s="27">
        <v>1</v>
      </c>
      <c r="O20" s="28">
        <v>-0.21006918333584002</v>
      </c>
    </row>
    <row r="21" spans="2:15">
      <c r="B21" s="60" t="s">
        <v>40</v>
      </c>
    </row>
    <row r="22" spans="2:15">
      <c r="B22" s="1" t="s">
        <v>58</v>
      </c>
    </row>
    <row r="23" spans="2:15">
      <c r="B23" s="30" t="s">
        <v>59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7" priority="3" operator="equal">
      <formula>0</formula>
    </cfRule>
  </conditionalFormatting>
  <conditionalFormatting sqref="H11:H19 O11:O19">
    <cfRule type="cellIs" dxfId="56" priority="1" operator="lessThan">
      <formula>0</formula>
    </cfRule>
  </conditionalFormatting>
  <conditionalFormatting sqref="J11:J17">
    <cfRule type="cellIs" dxfId="55" priority="7" operator="lessThan">
      <formula>0</formula>
    </cfRule>
  </conditionalFormatting>
  <conditionalFormatting sqref="J19">
    <cfRule type="cellIs" dxfId="5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 ht="14.4" customHeight="1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61"/>
    </row>
    <row r="3" spans="2:15" ht="14.4" customHeight="1" thickBot="1">
      <c r="B3" s="90" t="s">
        <v>20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62" t="s">
        <v>33</v>
      </c>
    </row>
    <row r="4" spans="2:15" ht="14.4" customHeight="1">
      <c r="B4" s="112" t="s">
        <v>21</v>
      </c>
      <c r="C4" s="114" t="s">
        <v>1</v>
      </c>
      <c r="D4" s="116" t="s">
        <v>86</v>
      </c>
      <c r="E4" s="94"/>
      <c r="F4" s="94"/>
      <c r="G4" s="94"/>
      <c r="H4" s="84"/>
      <c r="I4" s="83" t="s">
        <v>83</v>
      </c>
      <c r="J4" s="84"/>
      <c r="K4" s="83" t="s">
        <v>90</v>
      </c>
      <c r="L4" s="94"/>
      <c r="M4" s="94"/>
      <c r="N4" s="94"/>
      <c r="O4" s="95"/>
    </row>
    <row r="5" spans="2:15" ht="14.4" customHeight="1" thickBot="1">
      <c r="B5" s="113"/>
      <c r="C5" s="115"/>
      <c r="D5" s="96" t="s">
        <v>87</v>
      </c>
      <c r="E5" s="92"/>
      <c r="F5" s="92"/>
      <c r="G5" s="92"/>
      <c r="H5" s="97"/>
      <c r="I5" s="91" t="s">
        <v>84</v>
      </c>
      <c r="J5" s="97"/>
      <c r="K5" s="91" t="s">
        <v>91</v>
      </c>
      <c r="L5" s="92"/>
      <c r="M5" s="92"/>
      <c r="N5" s="92"/>
      <c r="O5" s="93"/>
    </row>
    <row r="6" spans="2:15" ht="14.4" customHeight="1">
      <c r="B6" s="113"/>
      <c r="C6" s="115"/>
      <c r="D6" s="85">
        <v>2024</v>
      </c>
      <c r="E6" s="86"/>
      <c r="F6" s="85">
        <v>2023</v>
      </c>
      <c r="G6" s="86"/>
      <c r="H6" s="102" t="s">
        <v>22</v>
      </c>
      <c r="I6" s="81">
        <v>2024</v>
      </c>
      <c r="J6" s="81" t="s">
        <v>88</v>
      </c>
      <c r="K6" s="85">
        <v>2024</v>
      </c>
      <c r="L6" s="86"/>
      <c r="M6" s="85">
        <v>2023</v>
      </c>
      <c r="N6" s="86"/>
      <c r="O6" s="102" t="s">
        <v>22</v>
      </c>
    </row>
    <row r="7" spans="2:15" ht="14.4" customHeight="1" thickBot="1">
      <c r="B7" s="104" t="s">
        <v>21</v>
      </c>
      <c r="C7" s="106" t="s">
        <v>24</v>
      </c>
      <c r="D7" s="87"/>
      <c r="E7" s="88"/>
      <c r="F7" s="87"/>
      <c r="G7" s="88"/>
      <c r="H7" s="103"/>
      <c r="I7" s="82"/>
      <c r="J7" s="82"/>
      <c r="K7" s="87"/>
      <c r="L7" s="88"/>
      <c r="M7" s="87"/>
      <c r="N7" s="88"/>
      <c r="O7" s="103"/>
    </row>
    <row r="8" spans="2:15" ht="14.4" customHeight="1">
      <c r="B8" s="104"/>
      <c r="C8" s="106"/>
      <c r="D8" s="6" t="s">
        <v>25</v>
      </c>
      <c r="E8" s="7" t="s">
        <v>2</v>
      </c>
      <c r="F8" s="6" t="s">
        <v>25</v>
      </c>
      <c r="G8" s="7" t="s">
        <v>2</v>
      </c>
      <c r="H8" s="108" t="s">
        <v>26</v>
      </c>
      <c r="I8" s="8" t="s">
        <v>25</v>
      </c>
      <c r="J8" s="110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108" t="s">
        <v>26</v>
      </c>
    </row>
    <row r="9" spans="2:15" ht="14.4" customHeight="1" thickBot="1">
      <c r="B9" s="105"/>
      <c r="C9" s="107"/>
      <c r="D9" s="9" t="s">
        <v>27</v>
      </c>
      <c r="E9" s="10" t="s">
        <v>28</v>
      </c>
      <c r="F9" s="9" t="s">
        <v>27</v>
      </c>
      <c r="G9" s="10" t="s">
        <v>28</v>
      </c>
      <c r="H9" s="109"/>
      <c r="I9" s="11" t="s">
        <v>27</v>
      </c>
      <c r="J9" s="111"/>
      <c r="K9" s="9" t="s">
        <v>27</v>
      </c>
      <c r="L9" s="10" t="s">
        <v>28</v>
      </c>
      <c r="M9" s="9" t="s">
        <v>27</v>
      </c>
      <c r="N9" s="10" t="s">
        <v>28</v>
      </c>
      <c r="O9" s="109"/>
    </row>
    <row r="10" spans="2:15" ht="14.4" customHeight="1" thickBot="1">
      <c r="B10" s="63"/>
      <c r="C10" s="13" t="s">
        <v>12</v>
      </c>
      <c r="D10" s="14">
        <v>132</v>
      </c>
      <c r="E10" s="15">
        <v>0.51162790697674421</v>
      </c>
      <c r="F10" s="14">
        <v>124</v>
      </c>
      <c r="G10" s="15">
        <v>0.62311557788944727</v>
      </c>
      <c r="H10" s="16">
        <v>6.4516129032258007E-2</v>
      </c>
      <c r="I10" s="14">
        <v>92</v>
      </c>
      <c r="J10" s="16">
        <v>0.43478260869565211</v>
      </c>
      <c r="K10" s="14">
        <v>1447</v>
      </c>
      <c r="L10" s="15">
        <v>0.57420634920634916</v>
      </c>
      <c r="M10" s="14">
        <v>1382</v>
      </c>
      <c r="N10" s="15">
        <v>0.53607447633824667</v>
      </c>
      <c r="O10" s="16">
        <v>4.7033285094066679E-2</v>
      </c>
    </row>
    <row r="11" spans="2:15" ht="14.4" customHeight="1" thickBot="1">
      <c r="B11" s="64"/>
      <c r="C11" s="18" t="s">
        <v>9</v>
      </c>
      <c r="D11" s="19">
        <v>34</v>
      </c>
      <c r="E11" s="20">
        <v>0.13178294573643412</v>
      </c>
      <c r="F11" s="19">
        <v>13</v>
      </c>
      <c r="G11" s="20">
        <v>6.5326633165829151E-2</v>
      </c>
      <c r="H11" s="21">
        <v>1.6153846153846154</v>
      </c>
      <c r="I11" s="19">
        <v>28</v>
      </c>
      <c r="J11" s="21">
        <v>0.21428571428571419</v>
      </c>
      <c r="K11" s="19">
        <v>340</v>
      </c>
      <c r="L11" s="20">
        <v>0.13492063492063491</v>
      </c>
      <c r="M11" s="19">
        <v>312</v>
      </c>
      <c r="N11" s="20">
        <v>0.12102404965089217</v>
      </c>
      <c r="O11" s="21">
        <v>8.9743589743589647E-2</v>
      </c>
    </row>
    <row r="12" spans="2:15" ht="14.4" customHeight="1" thickBot="1">
      <c r="B12" s="64"/>
      <c r="C12" s="13" t="s">
        <v>4</v>
      </c>
      <c r="D12" s="14">
        <v>45</v>
      </c>
      <c r="E12" s="15">
        <v>0.1744186046511628</v>
      </c>
      <c r="F12" s="14">
        <v>18</v>
      </c>
      <c r="G12" s="15">
        <v>9.0452261306532666E-2</v>
      </c>
      <c r="H12" s="16">
        <v>1.5</v>
      </c>
      <c r="I12" s="14">
        <v>58</v>
      </c>
      <c r="J12" s="16">
        <v>-0.22413793103448276</v>
      </c>
      <c r="K12" s="14">
        <v>280</v>
      </c>
      <c r="L12" s="15">
        <v>0.1111111111111111</v>
      </c>
      <c r="M12" s="14">
        <v>294</v>
      </c>
      <c r="N12" s="15">
        <v>0.11404189294026378</v>
      </c>
      <c r="O12" s="16">
        <v>-4.7619047619047672E-2</v>
      </c>
    </row>
    <row r="13" spans="2:15" ht="14.4" customHeight="1" thickBot="1">
      <c r="B13" s="64"/>
      <c r="C13" s="65" t="s">
        <v>38</v>
      </c>
      <c r="D13" s="19">
        <v>24</v>
      </c>
      <c r="E13" s="20">
        <v>9.3023255813953487E-2</v>
      </c>
      <c r="F13" s="19">
        <v>6</v>
      </c>
      <c r="G13" s="20">
        <v>3.015075376884422E-2</v>
      </c>
      <c r="H13" s="21">
        <v>3</v>
      </c>
      <c r="I13" s="19">
        <v>18</v>
      </c>
      <c r="J13" s="21">
        <v>0.33333333333333326</v>
      </c>
      <c r="K13" s="19">
        <v>167</v>
      </c>
      <c r="L13" s="20">
        <v>6.626984126984127E-2</v>
      </c>
      <c r="M13" s="19">
        <v>232</v>
      </c>
      <c r="N13" s="20">
        <v>8.9992242048099302E-2</v>
      </c>
      <c r="O13" s="21">
        <v>-0.28017241379310343</v>
      </c>
    </row>
    <row r="14" spans="2:15" ht="14.4" customHeight="1" thickBot="1">
      <c r="B14" s="64"/>
      <c r="C14" s="66" t="s">
        <v>11</v>
      </c>
      <c r="D14" s="14">
        <v>4</v>
      </c>
      <c r="E14" s="15">
        <v>1.5503875968992248E-2</v>
      </c>
      <c r="F14" s="14">
        <v>10</v>
      </c>
      <c r="G14" s="15">
        <v>5.0251256281407038E-2</v>
      </c>
      <c r="H14" s="16">
        <v>-0.6</v>
      </c>
      <c r="I14" s="14">
        <v>5</v>
      </c>
      <c r="J14" s="16">
        <v>-0.19999999999999996</v>
      </c>
      <c r="K14" s="14">
        <v>55</v>
      </c>
      <c r="L14" s="15">
        <v>2.1825396825396824E-2</v>
      </c>
      <c r="M14" s="14">
        <v>70</v>
      </c>
      <c r="N14" s="15">
        <v>2.7152831652443754E-2</v>
      </c>
      <c r="O14" s="16">
        <v>-0.2142857142857143</v>
      </c>
    </row>
    <row r="15" spans="2:15" ht="14.4" customHeight="1" thickBot="1">
      <c r="B15" s="64"/>
      <c r="C15" s="67" t="s">
        <v>3</v>
      </c>
      <c r="D15" s="19">
        <v>5</v>
      </c>
      <c r="E15" s="20">
        <v>1.937984496124031E-2</v>
      </c>
      <c r="F15" s="19">
        <v>7</v>
      </c>
      <c r="G15" s="20">
        <v>3.5175879396984924E-2</v>
      </c>
      <c r="H15" s="21">
        <v>-0.2857142857142857</v>
      </c>
      <c r="I15" s="19">
        <v>7</v>
      </c>
      <c r="J15" s="21">
        <v>-0.2857142857142857</v>
      </c>
      <c r="K15" s="19">
        <v>53</v>
      </c>
      <c r="L15" s="20">
        <v>2.1031746031746033E-2</v>
      </c>
      <c r="M15" s="19">
        <v>98</v>
      </c>
      <c r="N15" s="20">
        <v>3.8013964313421258E-2</v>
      </c>
      <c r="O15" s="21">
        <v>-0.45918367346938771</v>
      </c>
    </row>
    <row r="16" spans="2:15" ht="14.4" customHeight="1" thickBot="1">
      <c r="B16" s="64"/>
      <c r="C16" s="13" t="s">
        <v>70</v>
      </c>
      <c r="D16" s="14">
        <v>0</v>
      </c>
      <c r="E16" s="15">
        <v>0</v>
      </c>
      <c r="F16" s="14">
        <v>1</v>
      </c>
      <c r="G16" s="15">
        <v>5.0251256281407036E-3</v>
      </c>
      <c r="H16" s="16">
        <v>-1</v>
      </c>
      <c r="I16" s="14">
        <v>1</v>
      </c>
      <c r="J16" s="16">
        <v>-1</v>
      </c>
      <c r="K16" s="14">
        <v>27</v>
      </c>
      <c r="L16" s="15">
        <v>1.0714285714285714E-2</v>
      </c>
      <c r="M16" s="14">
        <v>18</v>
      </c>
      <c r="N16" s="15">
        <v>6.9821567106283944E-3</v>
      </c>
      <c r="O16" s="16">
        <v>0.5</v>
      </c>
    </row>
    <row r="17" spans="2:15" ht="14.4" customHeight="1" thickBot="1">
      <c r="B17" s="68"/>
      <c r="C17" s="67" t="s">
        <v>29</v>
      </c>
      <c r="D17" s="19">
        <v>14</v>
      </c>
      <c r="E17" s="20">
        <v>5.4263565891472867E-2</v>
      </c>
      <c r="F17" s="19">
        <v>20</v>
      </c>
      <c r="G17" s="20">
        <v>0.10050251256281408</v>
      </c>
      <c r="H17" s="21">
        <v>-0.30000000000000004</v>
      </c>
      <c r="I17" s="19">
        <v>20</v>
      </c>
      <c r="J17" s="21">
        <v>8.771929824561403E-2</v>
      </c>
      <c r="K17" s="19">
        <v>151</v>
      </c>
      <c r="L17" s="20">
        <v>5.9920634920634923E-2</v>
      </c>
      <c r="M17" s="19">
        <v>172</v>
      </c>
      <c r="N17" s="20">
        <v>6.671838634600466E-2</v>
      </c>
      <c r="O17" s="21">
        <v>-0.12209302325581395</v>
      </c>
    </row>
    <row r="18" spans="2:15" ht="14.4" customHeight="1" thickBot="1">
      <c r="B18" s="22" t="s">
        <v>5</v>
      </c>
      <c r="C18" s="22" t="s">
        <v>30</v>
      </c>
      <c r="D18" s="23">
        <v>258</v>
      </c>
      <c r="E18" s="24">
        <v>1.0000000000000002</v>
      </c>
      <c r="F18" s="23">
        <v>199</v>
      </c>
      <c r="G18" s="24">
        <v>1.0000000000000002</v>
      </c>
      <c r="H18" s="25">
        <v>0.29648241206030157</v>
      </c>
      <c r="I18" s="23">
        <v>228</v>
      </c>
      <c r="J18" s="24">
        <v>0.13157894736842102</v>
      </c>
      <c r="K18" s="23">
        <v>2520</v>
      </c>
      <c r="L18" s="24">
        <v>0.99999999999999978</v>
      </c>
      <c r="M18" s="23">
        <v>2578</v>
      </c>
      <c r="N18" s="24">
        <v>1.0000000000000004</v>
      </c>
      <c r="O18" s="25">
        <v>-2.2498060512024853E-2</v>
      </c>
    </row>
    <row r="19" spans="2:15" ht="14.4" customHeight="1" thickBot="1">
      <c r="B19" s="63"/>
      <c r="C19" s="13" t="s">
        <v>10</v>
      </c>
      <c r="D19" s="14">
        <v>257</v>
      </c>
      <c r="E19" s="15">
        <v>0.14167585446527012</v>
      </c>
      <c r="F19" s="14">
        <v>277</v>
      </c>
      <c r="G19" s="15">
        <v>0.14234326824254881</v>
      </c>
      <c r="H19" s="16">
        <v>-7.2202166064981976E-2</v>
      </c>
      <c r="I19" s="14">
        <v>227</v>
      </c>
      <c r="J19" s="16">
        <v>0.13215859030836996</v>
      </c>
      <c r="K19" s="14">
        <v>4439</v>
      </c>
      <c r="L19" s="15">
        <v>0.24042679954503601</v>
      </c>
      <c r="M19" s="14">
        <v>3904</v>
      </c>
      <c r="N19" s="15">
        <v>0.16269378229704951</v>
      </c>
      <c r="O19" s="16">
        <v>0.1370389344262295</v>
      </c>
    </row>
    <row r="20" spans="2:15" ht="14.4" customHeight="1" thickBot="1">
      <c r="B20" s="64"/>
      <c r="C20" s="18" t="s">
        <v>8</v>
      </c>
      <c r="D20" s="19">
        <v>477</v>
      </c>
      <c r="E20" s="20">
        <v>0.26295479603087102</v>
      </c>
      <c r="F20" s="19">
        <v>561</v>
      </c>
      <c r="G20" s="20">
        <v>0.28828365878725593</v>
      </c>
      <c r="H20" s="21">
        <v>-0.14973262032085566</v>
      </c>
      <c r="I20" s="19">
        <v>199</v>
      </c>
      <c r="J20" s="21">
        <v>1.3969849246231156</v>
      </c>
      <c r="K20" s="19">
        <v>3821</v>
      </c>
      <c r="L20" s="20">
        <v>0.20695444943941937</v>
      </c>
      <c r="M20" s="19">
        <v>4934</v>
      </c>
      <c r="N20" s="20">
        <v>0.20561760293382231</v>
      </c>
      <c r="O20" s="21">
        <v>-0.22557762464531816</v>
      </c>
    </row>
    <row r="21" spans="2:15" ht="14.4" customHeight="1" thickBot="1">
      <c r="B21" s="64"/>
      <c r="C21" s="13" t="s">
        <v>4</v>
      </c>
      <c r="D21" s="14">
        <v>391</v>
      </c>
      <c r="E21" s="15">
        <v>0.21554575523704519</v>
      </c>
      <c r="F21" s="14">
        <v>227</v>
      </c>
      <c r="G21" s="15">
        <v>0.11664953751284686</v>
      </c>
      <c r="H21" s="16">
        <v>0.72246696035242297</v>
      </c>
      <c r="I21" s="14">
        <v>252</v>
      </c>
      <c r="J21" s="16">
        <v>0.55158730158730163</v>
      </c>
      <c r="K21" s="14">
        <v>3032</v>
      </c>
      <c r="L21" s="15">
        <v>0.16422033255700591</v>
      </c>
      <c r="M21" s="14">
        <v>3103</v>
      </c>
      <c r="N21" s="15">
        <v>0.12931321886981165</v>
      </c>
      <c r="O21" s="16">
        <v>-2.2881082823074439E-2</v>
      </c>
    </row>
    <row r="22" spans="2:15" ht="14.4" customHeight="1" thickBot="1">
      <c r="B22" s="64"/>
      <c r="C22" s="65" t="s">
        <v>9</v>
      </c>
      <c r="D22" s="19">
        <v>227</v>
      </c>
      <c r="E22" s="20">
        <v>0.12513781697905182</v>
      </c>
      <c r="F22" s="19">
        <v>336</v>
      </c>
      <c r="G22" s="20">
        <v>0.17266187050359713</v>
      </c>
      <c r="H22" s="21">
        <v>-0.32440476190476186</v>
      </c>
      <c r="I22" s="19">
        <v>180</v>
      </c>
      <c r="J22" s="21">
        <v>0.26111111111111107</v>
      </c>
      <c r="K22" s="19">
        <v>2820</v>
      </c>
      <c r="L22" s="20">
        <v>0.1527379082489303</v>
      </c>
      <c r="M22" s="19">
        <v>4435</v>
      </c>
      <c r="N22" s="20">
        <v>0.1848224704117353</v>
      </c>
      <c r="O22" s="21">
        <v>-0.36414881623449835</v>
      </c>
    </row>
    <row r="23" spans="2:15" ht="14.4" customHeight="1" thickBot="1">
      <c r="B23" s="64"/>
      <c r="C23" s="66" t="s">
        <v>3</v>
      </c>
      <c r="D23" s="14">
        <v>291</v>
      </c>
      <c r="E23" s="15">
        <v>0.16041896361631752</v>
      </c>
      <c r="F23" s="14">
        <v>282</v>
      </c>
      <c r="G23" s="15">
        <v>0.14491264131551901</v>
      </c>
      <c r="H23" s="16">
        <v>3.1914893617021267E-2</v>
      </c>
      <c r="I23" s="14">
        <v>212</v>
      </c>
      <c r="J23" s="16">
        <v>0.37264150943396235</v>
      </c>
      <c r="K23" s="14">
        <v>2657</v>
      </c>
      <c r="L23" s="15">
        <v>0.14390944050262688</v>
      </c>
      <c r="M23" s="14">
        <v>4658</v>
      </c>
      <c r="N23" s="15">
        <v>0.19411568594765793</v>
      </c>
      <c r="O23" s="16">
        <v>-0.42958351223701163</v>
      </c>
    </row>
    <row r="24" spans="2:15" ht="14.4" customHeight="1" thickBot="1">
      <c r="B24" s="64"/>
      <c r="C24" s="67" t="s">
        <v>11</v>
      </c>
      <c r="D24" s="19">
        <v>84</v>
      </c>
      <c r="E24" s="20">
        <v>4.6306504961411248E-2</v>
      </c>
      <c r="F24" s="19">
        <v>166</v>
      </c>
      <c r="G24" s="20">
        <v>8.5303186022610486E-2</v>
      </c>
      <c r="H24" s="21">
        <v>-0.49397590361445787</v>
      </c>
      <c r="I24" s="19">
        <v>55</v>
      </c>
      <c r="J24" s="21">
        <v>0.52727272727272734</v>
      </c>
      <c r="K24" s="19">
        <v>804</v>
      </c>
      <c r="L24" s="20">
        <v>4.3546552564588635E-2</v>
      </c>
      <c r="M24" s="19">
        <v>1518</v>
      </c>
      <c r="N24" s="20">
        <v>6.3260543423903984E-2</v>
      </c>
      <c r="O24" s="21">
        <v>-0.47035573122529639</v>
      </c>
    </row>
    <row r="25" spans="2:15" ht="14.4" customHeight="1" thickBot="1">
      <c r="B25" s="64"/>
      <c r="C25" s="13" t="s">
        <v>12</v>
      </c>
      <c r="D25" s="14">
        <v>68</v>
      </c>
      <c r="E25" s="15">
        <v>3.7486218302094816E-2</v>
      </c>
      <c r="F25" s="14">
        <v>65</v>
      </c>
      <c r="G25" s="15">
        <v>3.340184994861254E-2</v>
      </c>
      <c r="H25" s="16">
        <v>4.6153846153846212E-2</v>
      </c>
      <c r="I25" s="14">
        <v>41</v>
      </c>
      <c r="J25" s="16">
        <v>0.65853658536585358</v>
      </c>
      <c r="K25" s="14">
        <v>675</v>
      </c>
      <c r="L25" s="15">
        <v>3.6559605697882254E-2</v>
      </c>
      <c r="M25" s="14">
        <v>979</v>
      </c>
      <c r="N25" s="15">
        <v>4.0798466411068511E-2</v>
      </c>
      <c r="O25" s="16">
        <v>-0.31052093973442285</v>
      </c>
    </row>
    <row r="26" spans="2:15" ht="14.4" customHeight="1" thickBot="1">
      <c r="B26" s="64"/>
      <c r="C26" s="67" t="s">
        <v>56</v>
      </c>
      <c r="D26" s="19">
        <v>17</v>
      </c>
      <c r="E26" s="20">
        <v>9.371554575523704E-3</v>
      </c>
      <c r="F26" s="19">
        <v>29</v>
      </c>
      <c r="G26" s="20">
        <v>1.4902363823227132E-2</v>
      </c>
      <c r="H26" s="21">
        <v>-0.41379310344827591</v>
      </c>
      <c r="I26" s="19">
        <v>3</v>
      </c>
      <c r="J26" s="21">
        <v>4.666666666666667</v>
      </c>
      <c r="K26" s="19">
        <v>185</v>
      </c>
      <c r="L26" s="20">
        <v>1.002004008016032E-2</v>
      </c>
      <c r="M26" s="19">
        <v>420</v>
      </c>
      <c r="N26" s="20">
        <v>1.7502917152858809E-2</v>
      </c>
      <c r="O26" s="21">
        <v>-0.55952380952380953</v>
      </c>
    </row>
    <row r="27" spans="2:15" ht="14.4" customHeight="1" thickBot="1">
      <c r="B27" s="68"/>
      <c r="C27" s="13" t="s">
        <v>29</v>
      </c>
      <c r="D27" s="14">
        <v>2</v>
      </c>
      <c r="E27" s="15">
        <v>1.1025358324145535E-3</v>
      </c>
      <c r="F27" s="14">
        <v>3</v>
      </c>
      <c r="G27" s="15">
        <v>1.5416238437821171E-3</v>
      </c>
      <c r="H27" s="16">
        <v>-0.33333333333333337</v>
      </c>
      <c r="I27" s="14">
        <v>5</v>
      </c>
      <c r="J27" s="16">
        <v>-0.6</v>
      </c>
      <c r="K27" s="14">
        <v>30</v>
      </c>
      <c r="L27" s="15">
        <v>1.624871364350322E-3</v>
      </c>
      <c r="M27" s="14">
        <v>45</v>
      </c>
      <c r="N27" s="15">
        <v>1.8753125520920156E-3</v>
      </c>
      <c r="O27" s="16">
        <v>-0.33333333333333337</v>
      </c>
    </row>
    <row r="28" spans="2:15" ht="14.4" customHeight="1" thickBot="1">
      <c r="B28" s="22" t="s">
        <v>6</v>
      </c>
      <c r="C28" s="22" t="s">
        <v>30</v>
      </c>
      <c r="D28" s="23">
        <v>1814</v>
      </c>
      <c r="E28" s="24">
        <v>1</v>
      </c>
      <c r="F28" s="23">
        <v>1946</v>
      </c>
      <c r="G28" s="24">
        <v>1</v>
      </c>
      <c r="H28" s="25">
        <v>-6.7831449126413146E-2</v>
      </c>
      <c r="I28" s="23">
        <v>1174</v>
      </c>
      <c r="J28" s="24">
        <v>0.54514480408858601</v>
      </c>
      <c r="K28" s="23">
        <v>18463</v>
      </c>
      <c r="L28" s="24">
        <v>1</v>
      </c>
      <c r="M28" s="23">
        <v>23996</v>
      </c>
      <c r="N28" s="24">
        <v>0.99999999999999989</v>
      </c>
      <c r="O28" s="25">
        <v>-0.23058009668278046</v>
      </c>
    </row>
    <row r="29" spans="2:15" ht="14.4" customHeight="1" thickBot="1">
      <c r="B29" s="22" t="s">
        <v>45</v>
      </c>
      <c r="C29" s="22" t="s">
        <v>30</v>
      </c>
      <c r="D29" s="23">
        <v>4</v>
      </c>
      <c r="E29" s="24">
        <v>1</v>
      </c>
      <c r="F29" s="23">
        <v>1</v>
      </c>
      <c r="G29" s="24">
        <v>1</v>
      </c>
      <c r="H29" s="25">
        <v>3</v>
      </c>
      <c r="I29" s="23">
        <v>3</v>
      </c>
      <c r="J29" s="24">
        <v>0.33333333333333326</v>
      </c>
      <c r="K29" s="23">
        <v>26</v>
      </c>
      <c r="L29" s="24">
        <v>1</v>
      </c>
      <c r="M29" s="23">
        <v>22</v>
      </c>
      <c r="N29" s="24">
        <v>1</v>
      </c>
      <c r="O29" s="25">
        <v>0.18181818181818188</v>
      </c>
    </row>
    <row r="30" spans="2:15" ht="14.4" customHeight="1" thickBot="1">
      <c r="B30" s="98"/>
      <c r="C30" s="99" t="s">
        <v>30</v>
      </c>
      <c r="D30" s="26">
        <v>2076</v>
      </c>
      <c r="E30" s="27">
        <v>1</v>
      </c>
      <c r="F30" s="26">
        <v>2146</v>
      </c>
      <c r="G30" s="27">
        <v>1</v>
      </c>
      <c r="H30" s="28">
        <v>-3.2618825722274036E-2</v>
      </c>
      <c r="I30" s="26">
        <v>1405</v>
      </c>
      <c r="J30" s="28">
        <v>0.47758007117437717</v>
      </c>
      <c r="K30" s="26">
        <v>21009</v>
      </c>
      <c r="L30" s="27">
        <v>1</v>
      </c>
      <c r="M30" s="26">
        <v>26596</v>
      </c>
      <c r="N30" s="27">
        <v>1</v>
      </c>
      <c r="O30" s="28">
        <v>-0.21006918333584002</v>
      </c>
    </row>
    <row r="31" spans="2:15" ht="14.4" customHeight="1">
      <c r="B31" s="1" t="s">
        <v>58</v>
      </c>
      <c r="C31" s="29"/>
      <c r="D31" s="1"/>
      <c r="E31" s="1"/>
      <c r="F31" s="1"/>
      <c r="G31" s="1"/>
    </row>
    <row r="32" spans="2:15">
      <c r="B32" s="30" t="s">
        <v>59</v>
      </c>
      <c r="C32" s="1"/>
      <c r="D32" s="1"/>
      <c r="E32" s="1"/>
      <c r="F32" s="1"/>
      <c r="G32" s="1"/>
    </row>
    <row r="34" spans="2:15">
      <c r="B34" s="89" t="s">
        <v>36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61"/>
    </row>
    <row r="35" spans="2:15" ht="14.4" thickBot="1">
      <c r="B35" s="90" t="s">
        <v>37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62" t="s">
        <v>33</v>
      </c>
    </row>
    <row r="36" spans="2:15" ht="14.4" customHeight="1">
      <c r="B36" s="112" t="s">
        <v>21</v>
      </c>
      <c r="C36" s="114" t="s">
        <v>1</v>
      </c>
      <c r="D36" s="116" t="s">
        <v>86</v>
      </c>
      <c r="E36" s="94"/>
      <c r="F36" s="94"/>
      <c r="G36" s="94"/>
      <c r="H36" s="84"/>
      <c r="I36" s="83" t="s">
        <v>83</v>
      </c>
      <c r="J36" s="84"/>
      <c r="K36" s="83" t="s">
        <v>90</v>
      </c>
      <c r="L36" s="94"/>
      <c r="M36" s="94"/>
      <c r="N36" s="94"/>
      <c r="O36" s="95"/>
    </row>
    <row r="37" spans="2:15" ht="14.4" customHeight="1" thickBot="1">
      <c r="B37" s="113"/>
      <c r="C37" s="115"/>
      <c r="D37" s="96" t="s">
        <v>87</v>
      </c>
      <c r="E37" s="92"/>
      <c r="F37" s="92"/>
      <c r="G37" s="92"/>
      <c r="H37" s="97"/>
      <c r="I37" s="91" t="s">
        <v>84</v>
      </c>
      <c r="J37" s="97"/>
      <c r="K37" s="91" t="s">
        <v>91</v>
      </c>
      <c r="L37" s="92"/>
      <c r="M37" s="92"/>
      <c r="N37" s="92"/>
      <c r="O37" s="93"/>
    </row>
    <row r="38" spans="2:15" ht="14.4" customHeight="1">
      <c r="B38" s="113"/>
      <c r="C38" s="115"/>
      <c r="D38" s="85">
        <v>2024</v>
      </c>
      <c r="E38" s="86"/>
      <c r="F38" s="85">
        <v>2023</v>
      </c>
      <c r="G38" s="86"/>
      <c r="H38" s="102" t="s">
        <v>22</v>
      </c>
      <c r="I38" s="81">
        <v>2024</v>
      </c>
      <c r="J38" s="81" t="s">
        <v>88</v>
      </c>
      <c r="K38" s="85">
        <v>2024</v>
      </c>
      <c r="L38" s="86"/>
      <c r="M38" s="85">
        <v>2023</v>
      </c>
      <c r="N38" s="86"/>
      <c r="O38" s="102" t="s">
        <v>22</v>
      </c>
    </row>
    <row r="39" spans="2:15" ht="18.75" customHeight="1" thickBot="1">
      <c r="B39" s="104" t="s">
        <v>21</v>
      </c>
      <c r="C39" s="106" t="s">
        <v>24</v>
      </c>
      <c r="D39" s="87"/>
      <c r="E39" s="88"/>
      <c r="F39" s="87"/>
      <c r="G39" s="88"/>
      <c r="H39" s="103"/>
      <c r="I39" s="82"/>
      <c r="J39" s="82"/>
      <c r="K39" s="87"/>
      <c r="L39" s="88"/>
      <c r="M39" s="87"/>
      <c r="N39" s="88"/>
      <c r="O39" s="103"/>
    </row>
    <row r="40" spans="2:15" ht="14.4" customHeight="1">
      <c r="B40" s="104"/>
      <c r="C40" s="106"/>
      <c r="D40" s="6" t="s">
        <v>25</v>
      </c>
      <c r="E40" s="7" t="s">
        <v>2</v>
      </c>
      <c r="F40" s="6" t="s">
        <v>25</v>
      </c>
      <c r="G40" s="7" t="s">
        <v>2</v>
      </c>
      <c r="H40" s="108" t="s">
        <v>26</v>
      </c>
      <c r="I40" s="8" t="s">
        <v>25</v>
      </c>
      <c r="J40" s="110" t="s">
        <v>89</v>
      </c>
      <c r="K40" s="6" t="s">
        <v>25</v>
      </c>
      <c r="L40" s="7" t="s">
        <v>2</v>
      </c>
      <c r="M40" s="6" t="s">
        <v>25</v>
      </c>
      <c r="N40" s="7" t="s">
        <v>2</v>
      </c>
      <c r="O40" s="108" t="s">
        <v>26</v>
      </c>
    </row>
    <row r="41" spans="2:15" ht="25.2" customHeight="1" thickBot="1">
      <c r="B41" s="105"/>
      <c r="C41" s="107"/>
      <c r="D41" s="9" t="s">
        <v>27</v>
      </c>
      <c r="E41" s="10" t="s">
        <v>28</v>
      </c>
      <c r="F41" s="9" t="s">
        <v>27</v>
      </c>
      <c r="G41" s="10" t="s">
        <v>28</v>
      </c>
      <c r="H41" s="109"/>
      <c r="I41" s="11" t="s">
        <v>27</v>
      </c>
      <c r="J41" s="111"/>
      <c r="K41" s="9" t="s">
        <v>27</v>
      </c>
      <c r="L41" s="10" t="s">
        <v>28</v>
      </c>
      <c r="M41" s="9" t="s">
        <v>27</v>
      </c>
      <c r="N41" s="10" t="s">
        <v>28</v>
      </c>
      <c r="O41" s="109"/>
    </row>
    <row r="42" spans="2:15" ht="14.4" thickBot="1">
      <c r="B42" s="63"/>
      <c r="C42" s="13" t="s">
        <v>4</v>
      </c>
      <c r="D42" s="14"/>
      <c r="E42" s="15"/>
      <c r="F42" s="14"/>
      <c r="G42" s="15"/>
      <c r="H42" s="16"/>
      <c r="I42" s="14">
        <v>0</v>
      </c>
      <c r="J42" s="16"/>
      <c r="K42" s="14">
        <v>1</v>
      </c>
      <c r="L42" s="15">
        <v>0.5</v>
      </c>
      <c r="M42" s="14">
        <v>1</v>
      </c>
      <c r="N42" s="15">
        <v>0.5</v>
      </c>
      <c r="O42" s="16">
        <v>0</v>
      </c>
    </row>
    <row r="43" spans="2:15" ht="14.4" thickBot="1">
      <c r="B43" s="69"/>
      <c r="C43" s="13" t="s">
        <v>12</v>
      </c>
      <c r="D43" s="14"/>
      <c r="E43" s="15"/>
      <c r="F43" s="14"/>
      <c r="G43" s="15"/>
      <c r="H43" s="16"/>
      <c r="I43" s="14">
        <v>1</v>
      </c>
      <c r="J43" s="16"/>
      <c r="K43" s="14">
        <v>1</v>
      </c>
      <c r="L43" s="15">
        <v>0.5</v>
      </c>
      <c r="M43" s="14">
        <v>1</v>
      </c>
      <c r="N43" s="15">
        <v>0.5</v>
      </c>
      <c r="O43" s="16">
        <v>0</v>
      </c>
    </row>
    <row r="44" spans="2:15" ht="14.4" thickBot="1">
      <c r="B44" s="22" t="s">
        <v>5</v>
      </c>
      <c r="C44" s="22" t="s">
        <v>30</v>
      </c>
      <c r="D44" s="23">
        <v>0</v>
      </c>
      <c r="E44" s="24">
        <v>0</v>
      </c>
      <c r="F44" s="23">
        <v>0</v>
      </c>
      <c r="G44" s="24">
        <v>0</v>
      </c>
      <c r="H44" s="25"/>
      <c r="I44" s="23">
        <v>1</v>
      </c>
      <c r="J44" s="24">
        <v>0</v>
      </c>
      <c r="K44" s="23">
        <v>2</v>
      </c>
      <c r="L44" s="24">
        <v>1</v>
      </c>
      <c r="M44" s="23">
        <v>2</v>
      </c>
      <c r="N44" s="24">
        <v>1</v>
      </c>
      <c r="O44" s="25">
        <v>0</v>
      </c>
    </row>
    <row r="45" spans="2:15" ht="14.4" thickBot="1">
      <c r="B45" s="63"/>
      <c r="C45" s="13" t="s">
        <v>10</v>
      </c>
      <c r="D45" s="14">
        <v>193</v>
      </c>
      <c r="E45" s="15">
        <v>0.13393476752255379</v>
      </c>
      <c r="F45" s="14">
        <v>242</v>
      </c>
      <c r="G45" s="15">
        <v>0.14491017964071856</v>
      </c>
      <c r="H45" s="16">
        <v>-0.2024793388429752</v>
      </c>
      <c r="I45" s="14">
        <v>173</v>
      </c>
      <c r="J45" s="16">
        <v>0.11560693641618491</v>
      </c>
      <c r="K45" s="14">
        <v>3679</v>
      </c>
      <c r="L45" s="15">
        <v>0.25131498053145707</v>
      </c>
      <c r="M45" s="14">
        <v>3238</v>
      </c>
      <c r="N45" s="15">
        <v>0.16602573962980055</v>
      </c>
      <c r="O45" s="16">
        <v>0.13619518221124149</v>
      </c>
    </row>
    <row r="46" spans="2:15" ht="14.4" thickBot="1">
      <c r="B46" s="64"/>
      <c r="C46" s="18" t="s">
        <v>8</v>
      </c>
      <c r="D46" s="19">
        <v>416</v>
      </c>
      <c r="E46" s="20">
        <v>0.28868841082581542</v>
      </c>
      <c r="F46" s="19">
        <v>494</v>
      </c>
      <c r="G46" s="20">
        <v>0.29580838323353292</v>
      </c>
      <c r="H46" s="21">
        <v>-0.15789473684210531</v>
      </c>
      <c r="I46" s="19">
        <v>115</v>
      </c>
      <c r="J46" s="21">
        <v>2.6173913043478261</v>
      </c>
      <c r="K46" s="19">
        <v>3118</v>
      </c>
      <c r="L46" s="20">
        <v>0.21299269075756541</v>
      </c>
      <c r="M46" s="19">
        <v>3903</v>
      </c>
      <c r="N46" s="20">
        <v>0.2001230579910783</v>
      </c>
      <c r="O46" s="21">
        <v>-0.20112733794517035</v>
      </c>
    </row>
    <row r="47" spans="2:15" ht="14.4" thickBot="1">
      <c r="B47" s="64"/>
      <c r="C47" s="13" t="s">
        <v>3</v>
      </c>
      <c r="D47" s="14">
        <v>262</v>
      </c>
      <c r="E47" s="15">
        <v>0.18181818181818182</v>
      </c>
      <c r="F47" s="14">
        <v>254</v>
      </c>
      <c r="G47" s="15">
        <v>0.15209580838323353</v>
      </c>
      <c r="H47" s="16">
        <v>3.1496062992125928E-2</v>
      </c>
      <c r="I47" s="14">
        <v>177</v>
      </c>
      <c r="J47" s="16">
        <v>0.48022598870056488</v>
      </c>
      <c r="K47" s="14">
        <v>2286</v>
      </c>
      <c r="L47" s="15">
        <v>0.1561582075278366</v>
      </c>
      <c r="M47" s="14">
        <v>4160</v>
      </c>
      <c r="N47" s="15">
        <v>0.21330051786904577</v>
      </c>
      <c r="O47" s="16">
        <v>-0.45048076923076918</v>
      </c>
    </row>
    <row r="48" spans="2:15" ht="14.4" thickBot="1">
      <c r="B48" s="64"/>
      <c r="C48" s="65" t="s">
        <v>4</v>
      </c>
      <c r="D48" s="19">
        <v>287</v>
      </c>
      <c r="E48" s="20">
        <v>0.1991672449687717</v>
      </c>
      <c r="F48" s="19">
        <v>185</v>
      </c>
      <c r="G48" s="20">
        <v>0.11077844311377245</v>
      </c>
      <c r="H48" s="21">
        <v>0.55135135135135127</v>
      </c>
      <c r="I48" s="19">
        <v>127</v>
      </c>
      <c r="J48" s="21">
        <v>1.2598425196850394</v>
      </c>
      <c r="K48" s="19">
        <v>2206</v>
      </c>
      <c r="L48" s="20">
        <v>0.15069335337113191</v>
      </c>
      <c r="M48" s="19">
        <v>2261</v>
      </c>
      <c r="N48" s="20">
        <v>0.11593088242834436</v>
      </c>
      <c r="O48" s="21">
        <v>-2.4325519681556829E-2</v>
      </c>
    </row>
    <row r="49" spans="2:15" ht="14.4" thickBot="1">
      <c r="B49" s="64"/>
      <c r="C49" s="66" t="s">
        <v>9</v>
      </c>
      <c r="D49" s="14">
        <v>144</v>
      </c>
      <c r="E49" s="15">
        <v>9.9930603747397637E-2</v>
      </c>
      <c r="F49" s="14">
        <v>276</v>
      </c>
      <c r="G49" s="15">
        <v>0.16526946107784432</v>
      </c>
      <c r="H49" s="16">
        <v>-0.47826086956521741</v>
      </c>
      <c r="I49" s="14">
        <v>126</v>
      </c>
      <c r="J49" s="16">
        <v>0.14285714285714279</v>
      </c>
      <c r="K49" s="14">
        <v>2024</v>
      </c>
      <c r="L49" s="15">
        <v>0.13826081016462874</v>
      </c>
      <c r="M49" s="14">
        <v>3678</v>
      </c>
      <c r="N49" s="15">
        <v>0.18858637132748807</v>
      </c>
      <c r="O49" s="16">
        <v>-0.44970092441544318</v>
      </c>
    </row>
    <row r="50" spans="2:15" ht="14.4" thickBot="1">
      <c r="B50" s="64"/>
      <c r="C50" s="67" t="s">
        <v>11</v>
      </c>
      <c r="D50" s="19">
        <v>68</v>
      </c>
      <c r="E50" s="20">
        <v>4.7189451769604443E-2</v>
      </c>
      <c r="F50" s="19">
        <v>134</v>
      </c>
      <c r="G50" s="20">
        <v>8.0239520958083829E-2</v>
      </c>
      <c r="H50" s="21">
        <v>-0.4925373134328358</v>
      </c>
      <c r="I50" s="19">
        <v>35</v>
      </c>
      <c r="J50" s="21">
        <v>0.94285714285714284</v>
      </c>
      <c r="K50" s="19">
        <v>600</v>
      </c>
      <c r="L50" s="20">
        <v>4.0986406175285199E-2</v>
      </c>
      <c r="M50" s="19">
        <v>1068</v>
      </c>
      <c r="N50" s="20">
        <v>5.4760806029841562E-2</v>
      </c>
      <c r="O50" s="21">
        <v>-0.4382022471910112</v>
      </c>
    </row>
    <row r="51" spans="2:15" ht="14.4" thickBot="1">
      <c r="B51" s="64"/>
      <c r="C51" s="13" t="s">
        <v>12</v>
      </c>
      <c r="D51" s="14">
        <v>55</v>
      </c>
      <c r="E51" s="15">
        <v>3.8167938931297711E-2</v>
      </c>
      <c r="F51" s="14">
        <v>56</v>
      </c>
      <c r="G51" s="15">
        <v>3.3532934131736525E-2</v>
      </c>
      <c r="H51" s="16">
        <v>-1.7857142857142905E-2</v>
      </c>
      <c r="I51" s="14">
        <v>34</v>
      </c>
      <c r="J51" s="16">
        <v>0.61764705882352944</v>
      </c>
      <c r="K51" s="14">
        <v>537</v>
      </c>
      <c r="L51" s="15">
        <v>3.6682833526880253E-2</v>
      </c>
      <c r="M51" s="14">
        <v>768</v>
      </c>
      <c r="N51" s="15">
        <v>3.9378557145054609E-2</v>
      </c>
      <c r="O51" s="16">
        <v>-0.30078125</v>
      </c>
    </row>
    <row r="52" spans="2:15" ht="14.4" thickBot="1">
      <c r="B52" s="64"/>
      <c r="C52" s="67" t="s">
        <v>56</v>
      </c>
      <c r="D52" s="19">
        <v>16</v>
      </c>
      <c r="E52" s="20">
        <v>1.1103400416377515E-2</v>
      </c>
      <c r="F52" s="19">
        <v>28</v>
      </c>
      <c r="G52" s="20">
        <v>1.6766467065868262E-2</v>
      </c>
      <c r="H52" s="21">
        <v>-0.4285714285714286</v>
      </c>
      <c r="I52" s="19">
        <v>3</v>
      </c>
      <c r="J52" s="21">
        <v>4.333333333333333</v>
      </c>
      <c r="K52" s="19">
        <v>182</v>
      </c>
      <c r="L52" s="20">
        <v>1.2432543206503176E-2</v>
      </c>
      <c r="M52" s="19">
        <v>413</v>
      </c>
      <c r="N52" s="20">
        <v>2.1176229298056709E-2</v>
      </c>
      <c r="O52" s="21">
        <v>-0.55932203389830515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1.5382248884786957E-4</v>
      </c>
      <c r="O53" s="16">
        <v>-1</v>
      </c>
    </row>
    <row r="54" spans="2:15" ht="14.4" thickBot="1">
      <c r="B54" s="22" t="s">
        <v>6</v>
      </c>
      <c r="C54" s="22" t="s">
        <v>30</v>
      </c>
      <c r="D54" s="23">
        <v>1441</v>
      </c>
      <c r="E54" s="24">
        <v>0.99999999999999989</v>
      </c>
      <c r="F54" s="23">
        <v>1669</v>
      </c>
      <c r="G54" s="24">
        <v>0.99940119760479051</v>
      </c>
      <c r="H54" s="25">
        <v>-0.13660874775314558</v>
      </c>
      <c r="I54" s="23">
        <v>790</v>
      </c>
      <c r="J54" s="24">
        <v>0.82405063291139236</v>
      </c>
      <c r="K54" s="23">
        <v>14632</v>
      </c>
      <c r="L54" s="24">
        <v>0.99952182526128841</v>
      </c>
      <c r="M54" s="23">
        <v>19492</v>
      </c>
      <c r="N54" s="24">
        <v>0.99943598420755775</v>
      </c>
      <c r="O54" s="25">
        <v>-0.24933305971680686</v>
      </c>
    </row>
    <row r="55" spans="2:15" ht="14.4" thickBot="1">
      <c r="B55" s="22" t="s">
        <v>45</v>
      </c>
      <c r="C55" s="76" t="s">
        <v>30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0</v>
      </c>
      <c r="J55" s="24"/>
      <c r="K55" s="23">
        <v>5</v>
      </c>
      <c r="L55" s="24">
        <v>1</v>
      </c>
      <c r="M55" s="23">
        <v>9</v>
      </c>
      <c r="N55" s="24">
        <v>1</v>
      </c>
      <c r="O55" s="25">
        <v>-0.44444444444444442</v>
      </c>
    </row>
    <row r="56" spans="2:15" ht="14.4" thickBot="1">
      <c r="B56" s="117" t="s">
        <v>30</v>
      </c>
      <c r="C56" s="118" t="s">
        <v>30</v>
      </c>
      <c r="D56" s="26">
        <v>1441</v>
      </c>
      <c r="E56" s="27">
        <v>1</v>
      </c>
      <c r="F56" s="26">
        <v>1670</v>
      </c>
      <c r="G56" s="27">
        <v>1</v>
      </c>
      <c r="H56" s="28">
        <v>-0.13712574850299397</v>
      </c>
      <c r="I56" s="26">
        <v>790</v>
      </c>
      <c r="J56" s="28">
        <v>0.82405063291139236</v>
      </c>
      <c r="K56" s="26">
        <v>14639</v>
      </c>
      <c r="L56" s="27">
        <v>1</v>
      </c>
      <c r="M56" s="26">
        <v>19503</v>
      </c>
      <c r="N56" s="27">
        <v>1</v>
      </c>
      <c r="O56" s="28">
        <v>-0.24939752858534581</v>
      </c>
    </row>
    <row r="57" spans="2:15">
      <c r="B57" s="70" t="s">
        <v>40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89" t="s">
        <v>43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61"/>
    </row>
    <row r="60" spans="2:15" ht="14.4" thickBot="1">
      <c r="B60" s="90" t="s">
        <v>44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62" t="s">
        <v>33</v>
      </c>
    </row>
    <row r="61" spans="2:15">
      <c r="B61" s="112" t="s">
        <v>21</v>
      </c>
      <c r="C61" s="114" t="s">
        <v>1</v>
      </c>
      <c r="D61" s="116" t="s">
        <v>86</v>
      </c>
      <c r="E61" s="94"/>
      <c r="F61" s="94"/>
      <c r="G61" s="94"/>
      <c r="H61" s="84"/>
      <c r="I61" s="83" t="s">
        <v>83</v>
      </c>
      <c r="J61" s="84"/>
      <c r="K61" s="83" t="s">
        <v>90</v>
      </c>
      <c r="L61" s="94"/>
      <c r="M61" s="94"/>
      <c r="N61" s="94"/>
      <c r="O61" s="95"/>
    </row>
    <row r="62" spans="2:15" ht="14.4" thickBot="1">
      <c r="B62" s="113"/>
      <c r="C62" s="115"/>
      <c r="D62" s="96" t="s">
        <v>87</v>
      </c>
      <c r="E62" s="92"/>
      <c r="F62" s="92"/>
      <c r="G62" s="92"/>
      <c r="H62" s="97"/>
      <c r="I62" s="91" t="s">
        <v>84</v>
      </c>
      <c r="J62" s="97"/>
      <c r="K62" s="91" t="s">
        <v>91</v>
      </c>
      <c r="L62" s="92"/>
      <c r="M62" s="92"/>
      <c r="N62" s="92"/>
      <c r="O62" s="93"/>
    </row>
    <row r="63" spans="2:15" ht="15" customHeight="1">
      <c r="B63" s="113"/>
      <c r="C63" s="115"/>
      <c r="D63" s="85">
        <v>2024</v>
      </c>
      <c r="E63" s="86"/>
      <c r="F63" s="85">
        <v>2023</v>
      </c>
      <c r="G63" s="86"/>
      <c r="H63" s="102" t="s">
        <v>22</v>
      </c>
      <c r="I63" s="81">
        <v>2024</v>
      </c>
      <c r="J63" s="81" t="s">
        <v>88</v>
      </c>
      <c r="K63" s="85">
        <v>2024</v>
      </c>
      <c r="L63" s="86"/>
      <c r="M63" s="85">
        <v>2023</v>
      </c>
      <c r="N63" s="86"/>
      <c r="O63" s="102" t="s">
        <v>22</v>
      </c>
    </row>
    <row r="64" spans="2:15" ht="14.4" customHeight="1" thickBot="1">
      <c r="B64" s="104" t="s">
        <v>21</v>
      </c>
      <c r="C64" s="106" t="s">
        <v>24</v>
      </c>
      <c r="D64" s="87"/>
      <c r="E64" s="88"/>
      <c r="F64" s="87"/>
      <c r="G64" s="88"/>
      <c r="H64" s="103"/>
      <c r="I64" s="82"/>
      <c r="J64" s="82"/>
      <c r="K64" s="87"/>
      <c r="L64" s="88"/>
      <c r="M64" s="87"/>
      <c r="N64" s="88"/>
      <c r="O64" s="103"/>
    </row>
    <row r="65" spans="2:15" ht="15" customHeight="1">
      <c r="B65" s="104"/>
      <c r="C65" s="106"/>
      <c r="D65" s="6" t="s">
        <v>25</v>
      </c>
      <c r="E65" s="7" t="s">
        <v>2</v>
      </c>
      <c r="F65" s="6" t="s">
        <v>25</v>
      </c>
      <c r="G65" s="7" t="s">
        <v>2</v>
      </c>
      <c r="H65" s="108" t="s">
        <v>26</v>
      </c>
      <c r="I65" s="8" t="s">
        <v>25</v>
      </c>
      <c r="J65" s="110" t="s">
        <v>89</v>
      </c>
      <c r="K65" s="6" t="s">
        <v>25</v>
      </c>
      <c r="L65" s="7" t="s">
        <v>2</v>
      </c>
      <c r="M65" s="6" t="s">
        <v>25</v>
      </c>
      <c r="N65" s="7" t="s">
        <v>2</v>
      </c>
      <c r="O65" s="108" t="s">
        <v>26</v>
      </c>
    </row>
    <row r="66" spans="2:15" ht="14.25" customHeight="1" thickBot="1">
      <c r="B66" s="105"/>
      <c r="C66" s="107"/>
      <c r="D66" s="9" t="s">
        <v>27</v>
      </c>
      <c r="E66" s="10" t="s">
        <v>28</v>
      </c>
      <c r="F66" s="9" t="s">
        <v>27</v>
      </c>
      <c r="G66" s="10" t="s">
        <v>28</v>
      </c>
      <c r="H66" s="109"/>
      <c r="I66" s="11" t="s">
        <v>27</v>
      </c>
      <c r="J66" s="111"/>
      <c r="K66" s="9" t="s">
        <v>27</v>
      </c>
      <c r="L66" s="10" t="s">
        <v>28</v>
      </c>
      <c r="M66" s="9" t="s">
        <v>27</v>
      </c>
      <c r="N66" s="10" t="s">
        <v>28</v>
      </c>
      <c r="O66" s="109"/>
    </row>
    <row r="67" spans="2:15" ht="14.4" thickBot="1">
      <c r="B67" s="63"/>
      <c r="C67" s="13" t="s">
        <v>12</v>
      </c>
      <c r="D67" s="14">
        <v>132</v>
      </c>
      <c r="E67" s="15">
        <v>0.51162790697674421</v>
      </c>
      <c r="F67" s="14">
        <v>124</v>
      </c>
      <c r="G67" s="15">
        <v>0.62311557788944727</v>
      </c>
      <c r="H67" s="16">
        <v>6.4516129032258007E-2</v>
      </c>
      <c r="I67" s="14">
        <v>92</v>
      </c>
      <c r="J67" s="16">
        <v>0.43478260869565211</v>
      </c>
      <c r="K67" s="14">
        <v>1446</v>
      </c>
      <c r="L67" s="15">
        <v>0.57426528991262904</v>
      </c>
      <c r="M67" s="14">
        <v>1381</v>
      </c>
      <c r="N67" s="15">
        <v>0.53610248447204967</v>
      </c>
      <c r="O67" s="16">
        <v>4.7067342505430876E-2</v>
      </c>
    </row>
    <row r="68" spans="2:15" ht="14.4" thickBot="1">
      <c r="B68" s="64"/>
      <c r="C68" s="18" t="s">
        <v>9</v>
      </c>
      <c r="D68" s="19">
        <v>34</v>
      </c>
      <c r="E68" s="20">
        <v>0.13178294573643412</v>
      </c>
      <c r="F68" s="19">
        <v>13</v>
      </c>
      <c r="G68" s="20">
        <v>6.5326633165829151E-2</v>
      </c>
      <c r="H68" s="21">
        <v>1.6153846153846154</v>
      </c>
      <c r="I68" s="19">
        <v>28</v>
      </c>
      <c r="J68" s="21">
        <v>0.21428571428571419</v>
      </c>
      <c r="K68" s="19">
        <v>340</v>
      </c>
      <c r="L68" s="20">
        <v>0.13502779984114377</v>
      </c>
      <c r="M68" s="19">
        <v>312</v>
      </c>
      <c r="N68" s="20">
        <v>0.12111801242236025</v>
      </c>
      <c r="O68" s="21">
        <v>8.9743589743589647E-2</v>
      </c>
    </row>
    <row r="69" spans="2:15" ht="14.4" thickBot="1">
      <c r="B69" s="64"/>
      <c r="C69" s="13" t="s">
        <v>4</v>
      </c>
      <c r="D69" s="14">
        <v>45</v>
      </c>
      <c r="E69" s="15">
        <v>0.1744186046511628</v>
      </c>
      <c r="F69" s="14">
        <v>18</v>
      </c>
      <c r="G69" s="15">
        <v>9.0452261306532666E-2</v>
      </c>
      <c r="H69" s="16">
        <v>1.5</v>
      </c>
      <c r="I69" s="14"/>
      <c r="J69" s="16"/>
      <c r="K69" s="14">
        <v>279</v>
      </c>
      <c r="L69" s="15">
        <v>0.1108022239872915</v>
      </c>
      <c r="M69" s="14">
        <v>293</v>
      </c>
      <c r="N69" s="15">
        <v>0.11374223602484472</v>
      </c>
      <c r="O69" s="16">
        <v>-4.7781569965870352E-2</v>
      </c>
    </row>
    <row r="70" spans="2:15" ht="14.4" customHeight="1" thickBot="1">
      <c r="B70" s="64"/>
      <c r="C70" s="65" t="s">
        <v>38</v>
      </c>
      <c r="D70" s="19">
        <v>24</v>
      </c>
      <c r="E70" s="20">
        <v>9.3023255813953487E-2</v>
      </c>
      <c r="F70" s="19">
        <v>6</v>
      </c>
      <c r="G70" s="20">
        <v>3.015075376884422E-2</v>
      </c>
      <c r="H70" s="21">
        <v>3</v>
      </c>
      <c r="I70" s="19"/>
      <c r="J70" s="21"/>
      <c r="K70" s="19">
        <v>167</v>
      </c>
      <c r="L70" s="20">
        <v>6.6322478157267675E-2</v>
      </c>
      <c r="M70" s="19">
        <v>232</v>
      </c>
      <c r="N70" s="20">
        <v>9.0062111801242239E-2</v>
      </c>
      <c r="O70" s="21">
        <v>-0.28017241379310343</v>
      </c>
    </row>
    <row r="71" spans="2:15" ht="14.4" customHeight="1" thickBot="1">
      <c r="B71" s="64"/>
      <c r="C71" s="66" t="s">
        <v>11</v>
      </c>
      <c r="D71" s="14">
        <v>4</v>
      </c>
      <c r="E71" s="15">
        <v>1.5503875968992248E-2</v>
      </c>
      <c r="F71" s="14">
        <v>10</v>
      </c>
      <c r="G71" s="15">
        <v>5.0251256281407038E-2</v>
      </c>
      <c r="H71" s="16">
        <v>-0.6</v>
      </c>
      <c r="I71" s="14">
        <v>5</v>
      </c>
      <c r="J71" s="16">
        <v>-0.19999999999999996</v>
      </c>
      <c r="K71" s="14">
        <v>55</v>
      </c>
      <c r="L71" s="15">
        <v>2.1842732327243843E-2</v>
      </c>
      <c r="M71" s="14">
        <v>70</v>
      </c>
      <c r="N71" s="15">
        <v>2.717391304347826E-2</v>
      </c>
      <c r="O71" s="16">
        <v>-0.2142857142857143</v>
      </c>
    </row>
    <row r="72" spans="2:15" ht="14.4" customHeight="1" thickBot="1">
      <c r="B72" s="64"/>
      <c r="C72" s="67" t="s">
        <v>3</v>
      </c>
      <c r="D72" s="19">
        <v>5</v>
      </c>
      <c r="E72" s="20">
        <v>1.937984496124031E-2</v>
      </c>
      <c r="F72" s="19">
        <v>7</v>
      </c>
      <c r="G72" s="20">
        <v>3.5175879396984924E-2</v>
      </c>
      <c r="H72" s="21">
        <v>-0.2857142857142857</v>
      </c>
      <c r="I72" s="19">
        <v>7</v>
      </c>
      <c r="J72" s="21">
        <v>-0.2857142857142857</v>
      </c>
      <c r="K72" s="19">
        <v>53</v>
      </c>
      <c r="L72" s="20">
        <v>2.1048451151707705E-2</v>
      </c>
      <c r="M72" s="19">
        <v>98</v>
      </c>
      <c r="N72" s="20">
        <v>3.8043478260869568E-2</v>
      </c>
      <c r="O72" s="21">
        <v>-0.45918367346938771</v>
      </c>
    </row>
    <row r="73" spans="2:15" ht="14.4" customHeight="1" thickBot="1">
      <c r="B73" s="64"/>
      <c r="C73" s="13" t="s">
        <v>70</v>
      </c>
      <c r="D73" s="14">
        <v>0</v>
      </c>
      <c r="E73" s="15">
        <v>0</v>
      </c>
      <c r="F73" s="14">
        <v>1</v>
      </c>
      <c r="G73" s="15">
        <v>5.0251256281407036E-3</v>
      </c>
      <c r="H73" s="16">
        <v>-1</v>
      </c>
      <c r="I73" s="14">
        <v>1</v>
      </c>
      <c r="J73" s="16">
        <v>-1</v>
      </c>
      <c r="K73" s="14">
        <v>27</v>
      </c>
      <c r="L73" s="15">
        <v>1.0722795869737888E-2</v>
      </c>
      <c r="M73" s="14">
        <v>18</v>
      </c>
      <c r="N73" s="15">
        <v>6.987577639751553E-3</v>
      </c>
      <c r="O73" s="16">
        <v>0.5</v>
      </c>
    </row>
    <row r="74" spans="2:15" ht="14.4" thickBot="1">
      <c r="B74" s="64"/>
      <c r="C74" s="67" t="s">
        <v>29</v>
      </c>
      <c r="D74" s="19">
        <v>14</v>
      </c>
      <c r="E74" s="20">
        <v>5.4263565891472867E-2</v>
      </c>
      <c r="F74" s="19">
        <v>20</v>
      </c>
      <c r="G74" s="20">
        <v>0.10050251256281408</v>
      </c>
      <c r="H74" s="21">
        <v>-0.30000000000000004</v>
      </c>
      <c r="I74" s="19">
        <v>19</v>
      </c>
      <c r="J74" s="21">
        <v>-0.26315789473684215</v>
      </c>
      <c r="K74" s="19">
        <v>151</v>
      </c>
      <c r="L74" s="20">
        <v>5.9968228752978553E-2</v>
      </c>
      <c r="M74" s="19">
        <v>172</v>
      </c>
      <c r="N74" s="20">
        <v>6.6770186335403728E-2</v>
      </c>
      <c r="O74" s="21">
        <v>-0.12209302325581395</v>
      </c>
    </row>
    <row r="75" spans="2:15" ht="15" customHeight="1" thickBot="1">
      <c r="B75" s="22" t="s">
        <v>5</v>
      </c>
      <c r="C75" s="22" t="s">
        <v>30</v>
      </c>
      <c r="D75" s="23">
        <v>228</v>
      </c>
      <c r="E75" s="24">
        <v>1</v>
      </c>
      <c r="F75" s="23">
        <v>464</v>
      </c>
      <c r="G75" s="24">
        <v>1</v>
      </c>
      <c r="H75" s="25">
        <v>-0.50862068965517238</v>
      </c>
      <c r="I75" s="23">
        <v>171</v>
      </c>
      <c r="J75" s="24">
        <v>-5.3672161172161177</v>
      </c>
      <c r="K75" s="23">
        <v>2260</v>
      </c>
      <c r="L75" s="24">
        <v>0.99999999999999967</v>
      </c>
      <c r="M75" s="23">
        <v>2377</v>
      </c>
      <c r="N75" s="24">
        <v>1</v>
      </c>
      <c r="O75" s="25">
        <v>-4.9221708035338652E-2</v>
      </c>
    </row>
    <row r="76" spans="2:15" ht="14.4" thickBot="1">
      <c r="B76" s="63"/>
      <c r="C76" s="13" t="s">
        <v>4</v>
      </c>
      <c r="D76" s="14">
        <v>104</v>
      </c>
      <c r="E76" s="15">
        <v>0.27882037533512066</v>
      </c>
      <c r="F76" s="14">
        <v>42</v>
      </c>
      <c r="G76" s="15">
        <v>0.15162454873646208</v>
      </c>
      <c r="H76" s="16">
        <v>1.4761904761904763</v>
      </c>
      <c r="I76" s="14">
        <v>125</v>
      </c>
      <c r="J76" s="16">
        <v>-0.16800000000000004</v>
      </c>
      <c r="K76" s="14">
        <v>826</v>
      </c>
      <c r="L76" s="15">
        <v>0.21560950143565649</v>
      </c>
      <c r="M76" s="14">
        <v>842</v>
      </c>
      <c r="N76" s="15">
        <v>0.18694493783303731</v>
      </c>
      <c r="O76" s="16">
        <v>-1.9002375296912066E-2</v>
      </c>
    </row>
    <row r="77" spans="2:15" ht="15" customHeight="1" thickBot="1">
      <c r="B77" s="64"/>
      <c r="C77" s="18" t="s">
        <v>9</v>
      </c>
      <c r="D77" s="19">
        <v>83</v>
      </c>
      <c r="E77" s="20">
        <v>0.22252010723860591</v>
      </c>
      <c r="F77" s="19">
        <v>60</v>
      </c>
      <c r="G77" s="20">
        <v>0.21660649819494585</v>
      </c>
      <c r="H77" s="21">
        <v>0.3833333333333333</v>
      </c>
      <c r="I77" s="19">
        <v>54</v>
      </c>
      <c r="J77" s="21">
        <v>0.53703703703703698</v>
      </c>
      <c r="K77" s="19">
        <v>796</v>
      </c>
      <c r="L77" s="20">
        <v>0.20777864787261813</v>
      </c>
      <c r="M77" s="19">
        <v>757</v>
      </c>
      <c r="N77" s="20">
        <v>0.16807282415630551</v>
      </c>
      <c r="O77" s="21">
        <v>5.1519154557463587E-2</v>
      </c>
    </row>
    <row r="78" spans="2:15" ht="14.4" thickBot="1">
      <c r="B78" s="64"/>
      <c r="C78" s="13" t="s">
        <v>10</v>
      </c>
      <c r="D78" s="14">
        <v>64</v>
      </c>
      <c r="E78" s="15">
        <v>0.17158176943699732</v>
      </c>
      <c r="F78" s="14">
        <v>35</v>
      </c>
      <c r="G78" s="15">
        <v>0.1263537906137184</v>
      </c>
      <c r="H78" s="16">
        <v>0.82857142857142851</v>
      </c>
      <c r="I78" s="14">
        <v>54</v>
      </c>
      <c r="J78" s="16">
        <v>0.18518518518518512</v>
      </c>
      <c r="K78" s="14">
        <v>760</v>
      </c>
      <c r="L78" s="15">
        <v>0.19838162359697206</v>
      </c>
      <c r="M78" s="14">
        <v>666</v>
      </c>
      <c r="N78" s="15">
        <v>0.14786856127886322</v>
      </c>
      <c r="O78" s="16">
        <v>0.14114114114114118</v>
      </c>
    </row>
    <row r="79" spans="2:15" ht="15" customHeight="1" thickBot="1">
      <c r="B79" s="64"/>
      <c r="C79" s="65" t="s">
        <v>8</v>
      </c>
      <c r="D79" s="19">
        <v>61</v>
      </c>
      <c r="E79" s="20">
        <v>0.16353887399463807</v>
      </c>
      <c r="F79" s="19">
        <v>67</v>
      </c>
      <c r="G79" s="20">
        <v>0.24187725631768953</v>
      </c>
      <c r="H79" s="21">
        <v>-8.9552238805970186E-2</v>
      </c>
      <c r="I79" s="19">
        <v>84</v>
      </c>
      <c r="J79" s="21">
        <v>-0.27380952380952384</v>
      </c>
      <c r="K79" s="19">
        <v>703</v>
      </c>
      <c r="L79" s="20">
        <v>0.18350300182719917</v>
      </c>
      <c r="M79" s="19">
        <v>1031</v>
      </c>
      <c r="N79" s="20">
        <v>0.22890763765541741</v>
      </c>
      <c r="O79" s="21">
        <v>-0.31813773035887483</v>
      </c>
    </row>
    <row r="80" spans="2:15" ht="14.4" thickBot="1">
      <c r="B80" s="64"/>
      <c r="C80" s="66" t="s">
        <v>3</v>
      </c>
      <c r="D80" s="14">
        <v>29</v>
      </c>
      <c r="E80" s="15">
        <v>7.7747989276139406E-2</v>
      </c>
      <c r="F80" s="14">
        <v>28</v>
      </c>
      <c r="G80" s="15">
        <v>0.10108303249097472</v>
      </c>
      <c r="H80" s="16">
        <v>3.5714285714285809E-2</v>
      </c>
      <c r="I80" s="14">
        <v>35</v>
      </c>
      <c r="J80" s="16">
        <v>-0.17142857142857137</v>
      </c>
      <c r="K80" s="14">
        <v>371</v>
      </c>
      <c r="L80" s="15">
        <v>9.6841555729574522E-2</v>
      </c>
      <c r="M80" s="14">
        <v>498</v>
      </c>
      <c r="N80" s="15">
        <v>0.1105683836589698</v>
      </c>
      <c r="O80" s="16">
        <v>-0.25502008032128509</v>
      </c>
    </row>
    <row r="81" spans="2:15" ht="15" customHeight="1" thickBot="1">
      <c r="B81" s="64"/>
      <c r="C81" s="67" t="s">
        <v>11</v>
      </c>
      <c r="D81" s="19">
        <v>16</v>
      </c>
      <c r="E81" s="20">
        <v>4.2895442359249331E-2</v>
      </c>
      <c r="F81" s="19">
        <v>32</v>
      </c>
      <c r="G81" s="20">
        <v>0.11552346570397112</v>
      </c>
      <c r="H81" s="21">
        <v>-0.5</v>
      </c>
      <c r="I81" s="19">
        <v>20</v>
      </c>
      <c r="J81" s="21">
        <v>-0.19999999999999996</v>
      </c>
      <c r="K81" s="19">
        <v>204</v>
      </c>
      <c r="L81" s="20">
        <v>5.3249804228660921E-2</v>
      </c>
      <c r="M81" s="19">
        <v>450</v>
      </c>
      <c r="N81" s="20">
        <v>9.991119005328597E-2</v>
      </c>
      <c r="O81" s="21">
        <v>-0.54666666666666663</v>
      </c>
    </row>
    <row r="82" spans="2:15" ht="15" customHeight="1" thickBot="1">
      <c r="B82" s="64"/>
      <c r="C82" s="13" t="s">
        <v>12</v>
      </c>
      <c r="D82" s="14">
        <v>13</v>
      </c>
      <c r="E82" s="15">
        <v>3.4852546916890083E-2</v>
      </c>
      <c r="F82" s="14">
        <v>9</v>
      </c>
      <c r="G82" s="15">
        <v>3.2490974729241874E-2</v>
      </c>
      <c r="H82" s="16">
        <v>0.44444444444444442</v>
      </c>
      <c r="I82" s="14">
        <v>7</v>
      </c>
      <c r="J82" s="16">
        <v>0.85714285714285721</v>
      </c>
      <c r="K82" s="14">
        <v>138</v>
      </c>
      <c r="L82" s="15">
        <v>3.6021926389976505E-2</v>
      </c>
      <c r="M82" s="14">
        <v>211</v>
      </c>
      <c r="N82" s="15">
        <v>4.6847246891651866E-2</v>
      </c>
      <c r="O82" s="16">
        <v>-0.34597156398104267</v>
      </c>
    </row>
    <row r="83" spans="2:15" ht="15" customHeight="1" thickBot="1">
      <c r="B83" s="64"/>
      <c r="C83" s="67" t="s">
        <v>29</v>
      </c>
      <c r="D83" s="19">
        <v>3</v>
      </c>
      <c r="E83" s="20">
        <v>8.0428954423592495E-3</v>
      </c>
      <c r="F83" s="19">
        <v>4</v>
      </c>
      <c r="G83" s="20">
        <v>1.444043321299639E-2</v>
      </c>
      <c r="H83" s="21">
        <v>-0.25</v>
      </c>
      <c r="I83" s="19">
        <v>5</v>
      </c>
      <c r="J83" s="21">
        <v>-0.4</v>
      </c>
      <c r="K83" s="19">
        <v>33</v>
      </c>
      <c r="L83" s="20">
        <v>8.6139389193422081E-3</v>
      </c>
      <c r="M83" s="19">
        <v>49</v>
      </c>
      <c r="N83" s="20">
        <v>1.0879218472468916E-2</v>
      </c>
      <c r="O83" s="21">
        <v>-0.32653061224489799</v>
      </c>
    </row>
    <row r="84" spans="2:15" ht="15" customHeight="1" thickBot="1">
      <c r="B84" s="22" t="s">
        <v>6</v>
      </c>
      <c r="C84" s="22" t="s">
        <v>30</v>
      </c>
      <c r="D84" s="23">
        <v>373</v>
      </c>
      <c r="E84" s="24">
        <v>1</v>
      </c>
      <c r="F84" s="23">
        <v>277</v>
      </c>
      <c r="G84" s="24">
        <v>1</v>
      </c>
      <c r="H84" s="25">
        <v>0.3465703971119134</v>
      </c>
      <c r="I84" s="23">
        <v>384</v>
      </c>
      <c r="J84" s="24">
        <v>-2.864583333333337E-2</v>
      </c>
      <c r="K84" s="23">
        <v>3831</v>
      </c>
      <c r="L84" s="24">
        <v>1</v>
      </c>
      <c r="M84" s="23">
        <v>4504</v>
      </c>
      <c r="N84" s="24">
        <v>1</v>
      </c>
      <c r="O84" s="25">
        <v>-0.14942273534635875</v>
      </c>
    </row>
    <row r="85" spans="2:15" ht="14.4" thickBot="1">
      <c r="B85" s="22" t="s">
        <v>45</v>
      </c>
      <c r="C85" s="22" t="s">
        <v>30</v>
      </c>
      <c r="D85" s="23">
        <v>4</v>
      </c>
      <c r="E85" s="24">
        <v>1</v>
      </c>
      <c r="F85" s="23">
        <v>0</v>
      </c>
      <c r="G85" s="24">
        <v>1</v>
      </c>
      <c r="H85" s="25"/>
      <c r="I85" s="23">
        <v>3</v>
      </c>
      <c r="J85" s="24">
        <v>0.33333333333333326</v>
      </c>
      <c r="K85" s="23">
        <v>21</v>
      </c>
      <c r="L85" s="24">
        <v>1</v>
      </c>
      <c r="M85" s="23">
        <v>13</v>
      </c>
      <c r="N85" s="24">
        <v>1</v>
      </c>
      <c r="O85" s="25">
        <v>0.61538461538461542</v>
      </c>
    </row>
    <row r="86" spans="2:15" ht="15" customHeight="1" thickBot="1">
      <c r="B86" s="98"/>
      <c r="C86" s="99" t="s">
        <v>30</v>
      </c>
      <c r="D86" s="26">
        <v>635</v>
      </c>
      <c r="E86" s="27">
        <v>1</v>
      </c>
      <c r="F86" s="26">
        <v>476</v>
      </c>
      <c r="G86" s="27">
        <v>1</v>
      </c>
      <c r="H86" s="28">
        <v>0.33403361344537807</v>
      </c>
      <c r="I86" s="26">
        <v>615</v>
      </c>
      <c r="J86" s="28">
        <v>3.2520325203251987E-2</v>
      </c>
      <c r="K86" s="26">
        <v>6370</v>
      </c>
      <c r="L86" s="27">
        <v>1</v>
      </c>
      <c r="M86" s="26">
        <v>7093</v>
      </c>
      <c r="N86" s="27">
        <v>1</v>
      </c>
      <c r="O86" s="28">
        <v>-0.10193148174256306</v>
      </c>
    </row>
    <row r="87" spans="2:15">
      <c r="B87" s="70" t="s">
        <v>40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53" priority="37" operator="equal">
      <formula>0</formula>
    </cfRule>
  </conditionalFormatting>
  <conditionalFormatting sqref="D19:O27">
    <cfRule type="cellIs" dxfId="52" priority="42" operator="equal">
      <formula>0</formula>
    </cfRule>
  </conditionalFormatting>
  <conditionalFormatting sqref="D42:O43">
    <cfRule type="cellIs" dxfId="51" priority="32" operator="equal">
      <formula>0</formula>
    </cfRule>
  </conditionalFormatting>
  <conditionalFormatting sqref="D45:O53">
    <cfRule type="cellIs" dxfId="50" priority="21" operator="equal">
      <formula>0</formula>
    </cfRule>
  </conditionalFormatting>
  <conditionalFormatting sqref="D67:O74">
    <cfRule type="cellIs" dxfId="49" priority="9" operator="equal">
      <formula>0</formula>
    </cfRule>
  </conditionalFormatting>
  <conditionalFormatting sqref="D76:O83">
    <cfRule type="cellIs" dxfId="48" priority="3" operator="equal">
      <formula>0</formula>
    </cfRule>
  </conditionalFormatting>
  <conditionalFormatting sqref="H42:H55 O42:O55">
    <cfRule type="cellIs" dxfId="47" priority="19" operator="lessThan">
      <formula>0</formula>
    </cfRule>
  </conditionalFormatting>
  <conditionalFormatting sqref="H67:H85 O67:O85">
    <cfRule type="cellIs" dxfId="46" priority="1" operator="lessThan">
      <formula>0</formula>
    </cfRule>
  </conditionalFormatting>
  <conditionalFormatting sqref="J10:J17 H10:H29 O10:O29">
    <cfRule type="cellIs" dxfId="45" priority="41" operator="lessThan">
      <formula>0</formula>
    </cfRule>
  </conditionalFormatting>
  <conditionalFormatting sqref="J19:J27">
    <cfRule type="cellIs" dxfId="44" priority="46" operator="lessThan">
      <formula>0</formula>
    </cfRule>
  </conditionalFormatting>
  <conditionalFormatting sqref="J42:J43">
    <cfRule type="cellIs" dxfId="43" priority="36" operator="lessThan">
      <formula>0</formula>
    </cfRule>
  </conditionalFormatting>
  <conditionalFormatting sqref="J45:J53">
    <cfRule type="cellIs" dxfId="42" priority="25" operator="lessThan">
      <formula>0</formula>
    </cfRule>
  </conditionalFormatting>
  <conditionalFormatting sqref="J67:J74">
    <cfRule type="cellIs" dxfId="41" priority="13" operator="lessThan">
      <formula>0</formula>
    </cfRule>
  </conditionalFormatting>
  <conditionalFormatting sqref="J76:J83">
    <cfRule type="cellIs" dxfId="40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61"/>
    </row>
    <row r="3" spans="2:15" ht="14.4" thickBot="1">
      <c r="B3" s="90" t="s">
        <v>20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71" t="s">
        <v>33</v>
      </c>
    </row>
    <row r="4" spans="2:15" ht="14.4" customHeight="1">
      <c r="B4" s="112" t="s">
        <v>21</v>
      </c>
      <c r="C4" s="114" t="s">
        <v>1</v>
      </c>
      <c r="D4" s="116" t="s">
        <v>86</v>
      </c>
      <c r="E4" s="94"/>
      <c r="F4" s="94"/>
      <c r="G4" s="94"/>
      <c r="H4" s="84"/>
      <c r="I4" s="83" t="s">
        <v>83</v>
      </c>
      <c r="J4" s="84"/>
      <c r="K4" s="83" t="s">
        <v>90</v>
      </c>
      <c r="L4" s="94"/>
      <c r="M4" s="94"/>
      <c r="N4" s="94"/>
      <c r="O4" s="95"/>
    </row>
    <row r="5" spans="2:15" ht="14.4" customHeight="1" thickBot="1">
      <c r="B5" s="113"/>
      <c r="C5" s="115"/>
      <c r="D5" s="96" t="s">
        <v>87</v>
      </c>
      <c r="E5" s="92"/>
      <c r="F5" s="92"/>
      <c r="G5" s="92"/>
      <c r="H5" s="97"/>
      <c r="I5" s="91" t="s">
        <v>84</v>
      </c>
      <c r="J5" s="97"/>
      <c r="K5" s="91" t="s">
        <v>91</v>
      </c>
      <c r="L5" s="92"/>
      <c r="M5" s="92"/>
      <c r="N5" s="92"/>
      <c r="O5" s="93"/>
    </row>
    <row r="6" spans="2:15" ht="14.4" customHeight="1">
      <c r="B6" s="113"/>
      <c r="C6" s="115"/>
      <c r="D6" s="85">
        <v>2024</v>
      </c>
      <c r="E6" s="86"/>
      <c r="F6" s="85">
        <v>2023</v>
      </c>
      <c r="G6" s="86"/>
      <c r="H6" s="102" t="s">
        <v>22</v>
      </c>
      <c r="I6" s="81">
        <v>2024</v>
      </c>
      <c r="J6" s="81" t="s">
        <v>88</v>
      </c>
      <c r="K6" s="85">
        <v>2024</v>
      </c>
      <c r="L6" s="86"/>
      <c r="M6" s="85">
        <v>2023</v>
      </c>
      <c r="N6" s="86"/>
      <c r="O6" s="102" t="s">
        <v>22</v>
      </c>
    </row>
    <row r="7" spans="2:15" ht="15" customHeight="1" thickBot="1">
      <c r="B7" s="104" t="s">
        <v>21</v>
      </c>
      <c r="C7" s="106" t="s">
        <v>24</v>
      </c>
      <c r="D7" s="87"/>
      <c r="E7" s="88"/>
      <c r="F7" s="87"/>
      <c r="G7" s="88"/>
      <c r="H7" s="103"/>
      <c r="I7" s="82"/>
      <c r="J7" s="82"/>
      <c r="K7" s="87"/>
      <c r="L7" s="88"/>
      <c r="M7" s="87"/>
      <c r="N7" s="88"/>
      <c r="O7" s="103"/>
    </row>
    <row r="8" spans="2:15" ht="15" customHeight="1">
      <c r="B8" s="104"/>
      <c r="C8" s="106"/>
      <c r="D8" s="6" t="s">
        <v>25</v>
      </c>
      <c r="E8" s="7" t="s">
        <v>2</v>
      </c>
      <c r="F8" s="6" t="s">
        <v>25</v>
      </c>
      <c r="G8" s="7" t="s">
        <v>2</v>
      </c>
      <c r="H8" s="108" t="s">
        <v>26</v>
      </c>
      <c r="I8" s="8" t="s">
        <v>25</v>
      </c>
      <c r="J8" s="110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108" t="s">
        <v>26</v>
      </c>
    </row>
    <row r="9" spans="2:15" ht="15" customHeight="1" thickBot="1">
      <c r="B9" s="105"/>
      <c r="C9" s="107"/>
      <c r="D9" s="9" t="s">
        <v>27</v>
      </c>
      <c r="E9" s="10" t="s">
        <v>28</v>
      </c>
      <c r="F9" s="9" t="s">
        <v>27</v>
      </c>
      <c r="G9" s="10" t="s">
        <v>28</v>
      </c>
      <c r="H9" s="109"/>
      <c r="I9" s="11" t="s">
        <v>27</v>
      </c>
      <c r="J9" s="111"/>
      <c r="K9" s="9" t="s">
        <v>27</v>
      </c>
      <c r="L9" s="10" t="s">
        <v>28</v>
      </c>
      <c r="M9" s="9" t="s">
        <v>27</v>
      </c>
      <c r="N9" s="10" t="s">
        <v>28</v>
      </c>
      <c r="O9" s="109"/>
    </row>
    <row r="10" spans="2:15" ht="14.4" thickBot="1">
      <c r="B10" s="63"/>
      <c r="C10" s="13" t="s">
        <v>9</v>
      </c>
      <c r="D10" s="14">
        <v>17</v>
      </c>
      <c r="E10" s="15">
        <v>0.41463414634146339</v>
      </c>
      <c r="F10" s="14">
        <v>11</v>
      </c>
      <c r="G10" s="15">
        <v>0.3235294117647059</v>
      </c>
      <c r="H10" s="16">
        <v>0.54545454545454541</v>
      </c>
      <c r="I10" s="14">
        <v>24</v>
      </c>
      <c r="J10" s="16">
        <v>-0.29166666666666663</v>
      </c>
      <c r="K10" s="14">
        <v>167</v>
      </c>
      <c r="L10" s="15">
        <v>0.392018779342723</v>
      </c>
      <c r="M10" s="14">
        <v>183</v>
      </c>
      <c r="N10" s="15">
        <v>0.43571428571428572</v>
      </c>
      <c r="O10" s="16">
        <v>-8.7431693989071024E-2</v>
      </c>
    </row>
    <row r="11" spans="2:15" ht="14.4" thickBot="1">
      <c r="B11" s="64"/>
      <c r="C11" s="18" t="s">
        <v>12</v>
      </c>
      <c r="D11" s="19">
        <v>12</v>
      </c>
      <c r="E11" s="20">
        <v>0.29268292682926828</v>
      </c>
      <c r="F11" s="19">
        <v>3</v>
      </c>
      <c r="G11" s="20">
        <v>8.8235294117647065E-2</v>
      </c>
      <c r="H11" s="21">
        <v>3</v>
      </c>
      <c r="I11" s="19">
        <v>10</v>
      </c>
      <c r="J11" s="21">
        <v>0.19999999999999996</v>
      </c>
      <c r="K11" s="19">
        <v>78</v>
      </c>
      <c r="L11" s="20">
        <v>0.18309859154929578</v>
      </c>
      <c r="M11" s="19">
        <v>85</v>
      </c>
      <c r="N11" s="20">
        <v>0.20238095238095238</v>
      </c>
      <c r="O11" s="21">
        <v>-8.2352941176470629E-2</v>
      </c>
    </row>
    <row r="12" spans="2:15" ht="14.4" thickBot="1">
      <c r="B12" s="64"/>
      <c r="C12" s="13" t="s">
        <v>70</v>
      </c>
      <c r="D12" s="14">
        <v>0</v>
      </c>
      <c r="E12" s="15">
        <v>0</v>
      </c>
      <c r="F12" s="14">
        <v>1</v>
      </c>
      <c r="G12" s="15">
        <v>2.9411764705882353E-2</v>
      </c>
      <c r="H12" s="16">
        <v>-1</v>
      </c>
      <c r="I12" s="14">
        <v>1</v>
      </c>
      <c r="J12" s="16">
        <v>-1</v>
      </c>
      <c r="K12" s="14">
        <v>27</v>
      </c>
      <c r="L12" s="15">
        <v>6.3380281690140844E-2</v>
      </c>
      <c r="M12" s="14">
        <v>18</v>
      </c>
      <c r="N12" s="15">
        <v>4.2857142857142858E-2</v>
      </c>
      <c r="O12" s="16">
        <v>0.5</v>
      </c>
    </row>
    <row r="13" spans="2:15" ht="14.4" thickBot="1">
      <c r="B13" s="64"/>
      <c r="C13" s="65" t="s">
        <v>11</v>
      </c>
      <c r="D13" s="19">
        <v>3</v>
      </c>
      <c r="E13" s="20">
        <v>7.3170731707317069E-2</v>
      </c>
      <c r="F13" s="19">
        <v>6</v>
      </c>
      <c r="G13" s="20">
        <v>0.17647058823529413</v>
      </c>
      <c r="H13" s="21">
        <v>-0.5</v>
      </c>
      <c r="I13" s="19">
        <v>1</v>
      </c>
      <c r="J13" s="21">
        <v>2</v>
      </c>
      <c r="K13" s="19">
        <v>26</v>
      </c>
      <c r="L13" s="20">
        <v>6.1032863849765258E-2</v>
      </c>
      <c r="M13" s="19">
        <v>27</v>
      </c>
      <c r="N13" s="20">
        <v>6.4285714285714279E-2</v>
      </c>
      <c r="O13" s="21">
        <v>-3.703703703703709E-2</v>
      </c>
    </row>
    <row r="14" spans="2:15" ht="14.4" thickBot="1">
      <c r="B14" s="64"/>
      <c r="C14" s="66" t="s">
        <v>63</v>
      </c>
      <c r="D14" s="14">
        <v>0</v>
      </c>
      <c r="E14" s="15">
        <v>0</v>
      </c>
      <c r="F14" s="14">
        <v>4</v>
      </c>
      <c r="G14" s="15">
        <v>0.11764705882352941</v>
      </c>
      <c r="H14" s="16">
        <v>-1</v>
      </c>
      <c r="I14" s="14">
        <v>1</v>
      </c>
      <c r="J14" s="16">
        <v>-1</v>
      </c>
      <c r="K14" s="14">
        <v>25</v>
      </c>
      <c r="L14" s="15">
        <v>5.8685446009389672E-2</v>
      </c>
      <c r="M14" s="14">
        <v>27</v>
      </c>
      <c r="N14" s="15">
        <v>6.4285714285714279E-2</v>
      </c>
      <c r="O14" s="16">
        <v>-7.407407407407407E-2</v>
      </c>
    </row>
    <row r="15" spans="2:15" ht="14.4" thickBot="1">
      <c r="B15" s="64"/>
      <c r="C15" s="67" t="s">
        <v>17</v>
      </c>
      <c r="D15" s="19">
        <v>7</v>
      </c>
      <c r="E15" s="20">
        <v>0.17073170731707318</v>
      </c>
      <c r="F15" s="19">
        <v>2</v>
      </c>
      <c r="G15" s="20">
        <v>5.8823529411764705E-2</v>
      </c>
      <c r="H15" s="21">
        <v>2.5</v>
      </c>
      <c r="I15" s="19">
        <v>5</v>
      </c>
      <c r="J15" s="21">
        <v>0.39999999999999991</v>
      </c>
      <c r="K15" s="19">
        <v>23</v>
      </c>
      <c r="L15" s="20">
        <v>5.39906103286385E-2</v>
      </c>
      <c r="M15" s="19">
        <v>6</v>
      </c>
      <c r="N15" s="20">
        <v>1.4285714285714285E-2</v>
      </c>
      <c r="O15" s="21">
        <v>2.8333333333333335</v>
      </c>
    </row>
    <row r="16" spans="2:15" ht="14.4" thickBot="1">
      <c r="B16" s="64"/>
      <c r="C16" s="13" t="s">
        <v>16</v>
      </c>
      <c r="D16" s="14">
        <v>1</v>
      </c>
      <c r="E16" s="15">
        <v>2.4390243902439025E-2</v>
      </c>
      <c r="F16" s="14">
        <v>1</v>
      </c>
      <c r="G16" s="15">
        <v>2.9411764705882353E-2</v>
      </c>
      <c r="H16" s="16">
        <v>0</v>
      </c>
      <c r="I16" s="14">
        <v>1</v>
      </c>
      <c r="J16" s="16">
        <v>0</v>
      </c>
      <c r="K16" s="14">
        <v>21</v>
      </c>
      <c r="L16" s="15">
        <v>4.9295774647887321E-2</v>
      </c>
      <c r="M16" s="14">
        <v>41</v>
      </c>
      <c r="N16" s="15">
        <v>9.7619047619047619E-2</v>
      </c>
      <c r="O16" s="16">
        <v>-0.48780487804878048</v>
      </c>
    </row>
    <row r="17" spans="2:16" ht="14.4" thickBot="1">
      <c r="B17" s="64"/>
      <c r="C17" s="67" t="s">
        <v>29</v>
      </c>
      <c r="D17" s="19">
        <v>1</v>
      </c>
      <c r="E17" s="20">
        <v>2.4390243902439025E-2</v>
      </c>
      <c r="F17" s="19">
        <v>6</v>
      </c>
      <c r="G17" s="20">
        <v>0.17647058823529413</v>
      </c>
      <c r="H17" s="21">
        <v>-0.83333333333333337</v>
      </c>
      <c r="I17" s="19">
        <v>13</v>
      </c>
      <c r="J17" s="21">
        <v>0.23214285714285715</v>
      </c>
      <c r="K17" s="19">
        <v>59</v>
      </c>
      <c r="L17" s="20">
        <v>0.13849765258215962</v>
      </c>
      <c r="M17" s="19">
        <v>33</v>
      </c>
      <c r="N17" s="20">
        <v>7.857142857142857E-2</v>
      </c>
      <c r="O17" s="21">
        <v>0.78787878787878785</v>
      </c>
    </row>
    <row r="18" spans="2:16" ht="14.4" thickBot="1">
      <c r="B18" s="22" t="s">
        <v>34</v>
      </c>
      <c r="C18" s="22" t="s">
        <v>30</v>
      </c>
      <c r="D18" s="23">
        <v>41</v>
      </c>
      <c r="E18" s="24">
        <v>1</v>
      </c>
      <c r="F18" s="23">
        <v>34</v>
      </c>
      <c r="G18" s="24">
        <v>1</v>
      </c>
      <c r="H18" s="25">
        <v>0.20588235294117641</v>
      </c>
      <c r="I18" s="23">
        <v>56</v>
      </c>
      <c r="J18" s="24">
        <v>-0.2678571428571429</v>
      </c>
      <c r="K18" s="23">
        <v>426</v>
      </c>
      <c r="L18" s="24">
        <v>1</v>
      </c>
      <c r="M18" s="23">
        <v>420</v>
      </c>
      <c r="N18" s="24">
        <v>1</v>
      </c>
      <c r="O18" s="25">
        <v>1.4285714285714235E-2</v>
      </c>
    </row>
    <row r="19" spans="2:16" ht="14.4" thickBot="1">
      <c r="B19" s="63"/>
      <c r="C19" s="13" t="s">
        <v>10</v>
      </c>
      <c r="D19" s="14">
        <v>257</v>
      </c>
      <c r="E19" s="15">
        <v>0.12653865091088135</v>
      </c>
      <c r="F19" s="14">
        <v>277</v>
      </c>
      <c r="G19" s="15">
        <v>0.13121743249644718</v>
      </c>
      <c r="H19" s="16">
        <v>-7.2202166064981976E-2</v>
      </c>
      <c r="I19" s="14">
        <v>227</v>
      </c>
      <c r="J19" s="16">
        <v>0.13215859030836996</v>
      </c>
      <c r="K19" s="14">
        <v>4439</v>
      </c>
      <c r="L19" s="15">
        <v>0.21593617745780025</v>
      </c>
      <c r="M19" s="14">
        <v>3904</v>
      </c>
      <c r="N19" s="15">
        <v>0.14926971017817542</v>
      </c>
      <c r="O19" s="16">
        <v>0.1370389344262295</v>
      </c>
    </row>
    <row r="20" spans="2:16" ht="14.4" thickBot="1">
      <c r="B20" s="64"/>
      <c r="C20" s="18" t="s">
        <v>8</v>
      </c>
      <c r="D20" s="19">
        <v>482</v>
      </c>
      <c r="E20" s="20">
        <v>0.23732151649433778</v>
      </c>
      <c r="F20" s="19">
        <v>567</v>
      </c>
      <c r="G20" s="20">
        <v>0.26859308384651825</v>
      </c>
      <c r="H20" s="21">
        <v>-0.14991181657848329</v>
      </c>
      <c r="I20" s="19">
        <v>199</v>
      </c>
      <c r="J20" s="21">
        <v>1.4221105527638191</v>
      </c>
      <c r="K20" s="19">
        <v>3841</v>
      </c>
      <c r="L20" s="20">
        <v>0.18684632971737122</v>
      </c>
      <c r="M20" s="19">
        <v>4977</v>
      </c>
      <c r="N20" s="20">
        <v>0.19029593943565037</v>
      </c>
      <c r="O20" s="21">
        <v>-0.22824994976893709</v>
      </c>
    </row>
    <row r="21" spans="2:16" ht="14.4" thickBot="1">
      <c r="B21" s="64"/>
      <c r="C21" s="13" t="s">
        <v>4</v>
      </c>
      <c r="D21" s="14">
        <v>436</v>
      </c>
      <c r="E21" s="15">
        <v>0.21467257508616444</v>
      </c>
      <c r="F21" s="14">
        <v>245</v>
      </c>
      <c r="G21" s="15">
        <v>0.11605873993368072</v>
      </c>
      <c r="H21" s="16">
        <v>0.7795918367346939</v>
      </c>
      <c r="I21" s="14">
        <v>309</v>
      </c>
      <c r="J21" s="16">
        <v>0.41100323624595458</v>
      </c>
      <c r="K21" s="14">
        <v>3305</v>
      </c>
      <c r="L21" s="15">
        <v>0.16077248625772242</v>
      </c>
      <c r="M21" s="14">
        <v>3391</v>
      </c>
      <c r="N21" s="15">
        <v>0.12965511967576662</v>
      </c>
      <c r="O21" s="16">
        <v>-2.5361250368622801E-2</v>
      </c>
    </row>
    <row r="22" spans="2:16" ht="14.4" thickBot="1">
      <c r="B22" s="64"/>
      <c r="C22" s="65" t="s">
        <v>9</v>
      </c>
      <c r="D22" s="19">
        <v>244</v>
      </c>
      <c r="E22" s="20">
        <v>0.12013786312161497</v>
      </c>
      <c r="F22" s="19">
        <v>338</v>
      </c>
      <c r="G22" s="20">
        <v>0.16011369019422075</v>
      </c>
      <c r="H22" s="21">
        <v>-0.27810650887573962</v>
      </c>
      <c r="I22" s="19">
        <v>184</v>
      </c>
      <c r="J22" s="21">
        <v>0.32608695652173902</v>
      </c>
      <c r="K22" s="19">
        <v>2993</v>
      </c>
      <c r="L22" s="20">
        <v>0.14559517439315076</v>
      </c>
      <c r="M22" s="19">
        <v>4564</v>
      </c>
      <c r="N22" s="20">
        <v>0.17450485585378908</v>
      </c>
      <c r="O22" s="21">
        <v>-0.34421560035056964</v>
      </c>
    </row>
    <row r="23" spans="2:16" ht="14.4" thickBot="1">
      <c r="B23" s="64"/>
      <c r="C23" s="66" t="s">
        <v>3</v>
      </c>
      <c r="D23" s="14">
        <v>296</v>
      </c>
      <c r="E23" s="15">
        <v>0.14574101427868044</v>
      </c>
      <c r="F23" s="14">
        <v>289</v>
      </c>
      <c r="G23" s="15">
        <v>0.13690194220748461</v>
      </c>
      <c r="H23" s="16">
        <v>2.4221453287197159E-2</v>
      </c>
      <c r="I23" s="14">
        <v>219</v>
      </c>
      <c r="J23" s="16">
        <v>0.35159817351598166</v>
      </c>
      <c r="K23" s="14">
        <v>2710</v>
      </c>
      <c r="L23" s="15">
        <v>0.13182857420829888</v>
      </c>
      <c r="M23" s="14">
        <v>4756</v>
      </c>
      <c r="N23" s="15">
        <v>0.18184598914124034</v>
      </c>
      <c r="O23" s="16">
        <v>-0.43019343986543312</v>
      </c>
    </row>
    <row r="24" spans="2:16" ht="14.4" thickBot="1">
      <c r="B24" s="64"/>
      <c r="C24" s="67" t="s">
        <v>12</v>
      </c>
      <c r="D24" s="19">
        <v>188</v>
      </c>
      <c r="E24" s="20">
        <v>9.2565238798621371E-2</v>
      </c>
      <c r="F24" s="19">
        <v>186</v>
      </c>
      <c r="G24" s="20">
        <v>8.8109900521080059E-2</v>
      </c>
      <c r="H24" s="21">
        <v>1.0752688172043001E-2</v>
      </c>
      <c r="I24" s="19">
        <v>123</v>
      </c>
      <c r="J24" s="21">
        <v>0.52845528455284563</v>
      </c>
      <c r="K24" s="19">
        <v>2044</v>
      </c>
      <c r="L24" s="20">
        <v>9.9430850805078561E-2</v>
      </c>
      <c r="M24" s="19">
        <v>2276</v>
      </c>
      <c r="N24" s="20">
        <v>8.7023017511661693E-2</v>
      </c>
      <c r="O24" s="21">
        <v>-0.10193321616871709</v>
      </c>
    </row>
    <row r="25" spans="2:16" ht="14.4" thickBot="1">
      <c r="B25" s="64"/>
      <c r="C25" s="13" t="s">
        <v>11</v>
      </c>
      <c r="D25" s="14">
        <v>85</v>
      </c>
      <c r="E25" s="15">
        <v>4.1851304775972424E-2</v>
      </c>
      <c r="F25" s="14">
        <v>170</v>
      </c>
      <c r="G25" s="15">
        <v>8.0530554239696822E-2</v>
      </c>
      <c r="H25" s="16">
        <v>-0.5</v>
      </c>
      <c r="I25" s="14">
        <v>59</v>
      </c>
      <c r="J25" s="16">
        <v>0.44067796610169485</v>
      </c>
      <c r="K25" s="14">
        <v>833</v>
      </c>
      <c r="L25" s="15">
        <v>4.0521476869192975E-2</v>
      </c>
      <c r="M25" s="14">
        <v>1561</v>
      </c>
      <c r="N25" s="15">
        <v>5.9684943029746883E-2</v>
      </c>
      <c r="O25" s="16">
        <v>-0.46636771300448432</v>
      </c>
    </row>
    <row r="26" spans="2:16" ht="14.4" thickBot="1">
      <c r="B26" s="64"/>
      <c r="C26" s="67" t="s">
        <v>56</v>
      </c>
      <c r="D26" s="19">
        <v>17</v>
      </c>
      <c r="E26" s="20">
        <v>8.3702609551944852E-3</v>
      </c>
      <c r="F26" s="19">
        <v>29</v>
      </c>
      <c r="G26" s="20">
        <v>1.3737565135007106E-2</v>
      </c>
      <c r="H26" s="21">
        <v>-0.41379310344827591</v>
      </c>
      <c r="I26" s="19">
        <v>3</v>
      </c>
      <c r="J26" s="21">
        <v>4.666666666666667</v>
      </c>
      <c r="K26" s="19">
        <v>185</v>
      </c>
      <c r="L26" s="20">
        <v>8.9993676120056435E-3</v>
      </c>
      <c r="M26" s="19">
        <v>420</v>
      </c>
      <c r="N26" s="20">
        <v>1.6058729066299609E-2</v>
      </c>
      <c r="O26" s="21">
        <v>-0.55952380952380953</v>
      </c>
    </row>
    <row r="27" spans="2:16" ht="14.4" thickBot="1">
      <c r="B27" s="68"/>
      <c r="C27" s="13" t="s">
        <v>29</v>
      </c>
      <c r="D27" s="14">
        <f>+D28-SUM(D19:D26)</f>
        <v>26</v>
      </c>
      <c r="E27" s="15">
        <f>+E28-SUM(E19:E26)</f>
        <v>1.2801575578532787E-2</v>
      </c>
      <c r="F27" s="14">
        <f>+F28-SUM(F19:F26)</f>
        <v>10</v>
      </c>
      <c r="G27" s="15">
        <f>+G28-SUM(G19:G26)</f>
        <v>4.7370914258645369E-3</v>
      </c>
      <c r="H27" s="16">
        <f>+D27/F27-1</f>
        <v>1.6</v>
      </c>
      <c r="I27" s="14">
        <f>+I28-SUM(I20:I26)</f>
        <v>250</v>
      </c>
      <c r="J27" s="16">
        <f>+D27/I27-1</f>
        <v>-0.89600000000000002</v>
      </c>
      <c r="K27" s="14">
        <f>+K28-SUM(K19:K26)</f>
        <v>207</v>
      </c>
      <c r="L27" s="15">
        <f>+L28-SUM(L19:L26)</f>
        <v>1.0069562679379418E-2</v>
      </c>
      <c r="M27" s="14">
        <f>+M28-SUM(M19:M26)</f>
        <v>305</v>
      </c>
      <c r="N27" s="15">
        <f>+N28-SUM(N19:N26)</f>
        <v>1.1661696107669872E-2</v>
      </c>
      <c r="O27" s="16">
        <f>+K27/M27-1</f>
        <v>-0.32131147540983607</v>
      </c>
    </row>
    <row r="28" spans="2:16" ht="14.4" thickBot="1">
      <c r="B28" s="22" t="s">
        <v>35</v>
      </c>
      <c r="C28" s="22" t="s">
        <v>30</v>
      </c>
      <c r="D28" s="23">
        <v>2031</v>
      </c>
      <c r="E28" s="24">
        <v>1</v>
      </c>
      <c r="F28" s="23">
        <v>2111</v>
      </c>
      <c r="G28" s="24">
        <v>1</v>
      </c>
      <c r="H28" s="25">
        <v>-3.7896731406916184E-2</v>
      </c>
      <c r="I28" s="23">
        <v>1346</v>
      </c>
      <c r="J28" s="24">
        <v>0.50891530460624068</v>
      </c>
      <c r="K28" s="23">
        <v>20557</v>
      </c>
      <c r="L28" s="24">
        <v>1</v>
      </c>
      <c r="M28" s="23">
        <v>26154</v>
      </c>
      <c r="N28" s="24">
        <v>1</v>
      </c>
      <c r="O28" s="25">
        <v>-0.21400168234304506</v>
      </c>
    </row>
    <row r="29" spans="2:16" ht="14.4" thickBot="1">
      <c r="B29" s="22" t="s">
        <v>45</v>
      </c>
      <c r="C29" s="22" t="s">
        <v>30</v>
      </c>
      <c r="D29" s="23">
        <v>4</v>
      </c>
      <c r="E29" s="24">
        <v>1</v>
      </c>
      <c r="F29" s="23">
        <v>1</v>
      </c>
      <c r="G29" s="24">
        <v>1</v>
      </c>
      <c r="H29" s="25">
        <v>3</v>
      </c>
      <c r="I29" s="23">
        <v>3</v>
      </c>
      <c r="J29" s="24">
        <v>0.33333333333333326</v>
      </c>
      <c r="K29" s="23">
        <v>26</v>
      </c>
      <c r="L29" s="24">
        <v>1</v>
      </c>
      <c r="M29" s="23">
        <v>22</v>
      </c>
      <c r="N29" s="24">
        <v>1</v>
      </c>
      <c r="O29" s="25">
        <v>0.18181818181818188</v>
      </c>
      <c r="P29" s="33"/>
    </row>
    <row r="30" spans="2:16" ht="14.4" thickBot="1">
      <c r="B30" s="98"/>
      <c r="C30" s="99" t="s">
        <v>30</v>
      </c>
      <c r="D30" s="26">
        <v>2076</v>
      </c>
      <c r="E30" s="27">
        <v>1</v>
      </c>
      <c r="F30" s="26">
        <v>2146</v>
      </c>
      <c r="G30" s="27">
        <v>1</v>
      </c>
      <c r="H30" s="28">
        <v>-3.2618825722274036E-2</v>
      </c>
      <c r="I30" s="26">
        <v>1405</v>
      </c>
      <c r="J30" s="28">
        <v>0.47758007117437717</v>
      </c>
      <c r="K30" s="26">
        <v>21009</v>
      </c>
      <c r="L30" s="27">
        <v>1</v>
      </c>
      <c r="M30" s="26">
        <v>26596</v>
      </c>
      <c r="N30" s="27">
        <v>1</v>
      </c>
      <c r="O30" s="28">
        <v>-0.21006918333584002</v>
      </c>
      <c r="P30" s="33"/>
    </row>
    <row r="31" spans="2:16" ht="14.4" customHeight="1">
      <c r="B31" s="1" t="s">
        <v>58</v>
      </c>
      <c r="C31" s="29"/>
      <c r="D31" s="1"/>
      <c r="E31" s="1"/>
      <c r="F31" s="1"/>
      <c r="G31" s="1"/>
    </row>
    <row r="32" spans="2:16">
      <c r="B32" s="30" t="s">
        <v>59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89" t="s">
        <v>36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61"/>
    </row>
    <row r="36" spans="2:15" ht="14.4" thickBot="1">
      <c r="B36" s="90" t="s">
        <v>37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62" t="s">
        <v>33</v>
      </c>
    </row>
    <row r="37" spans="2:15" ht="14.4" customHeight="1">
      <c r="B37" s="112" t="s">
        <v>21</v>
      </c>
      <c r="C37" s="114" t="s">
        <v>1</v>
      </c>
      <c r="D37" s="116" t="s">
        <v>86</v>
      </c>
      <c r="E37" s="94"/>
      <c r="F37" s="94"/>
      <c r="G37" s="94"/>
      <c r="H37" s="84"/>
      <c r="I37" s="83" t="s">
        <v>83</v>
      </c>
      <c r="J37" s="84"/>
      <c r="K37" s="83" t="s">
        <v>90</v>
      </c>
      <c r="L37" s="94"/>
      <c r="M37" s="94"/>
      <c r="N37" s="94"/>
      <c r="O37" s="95"/>
    </row>
    <row r="38" spans="2:15" ht="14.4" customHeight="1" thickBot="1">
      <c r="B38" s="113"/>
      <c r="C38" s="115"/>
      <c r="D38" s="96" t="s">
        <v>87</v>
      </c>
      <c r="E38" s="92"/>
      <c r="F38" s="92"/>
      <c r="G38" s="92"/>
      <c r="H38" s="97"/>
      <c r="I38" s="91" t="s">
        <v>84</v>
      </c>
      <c r="J38" s="97"/>
      <c r="K38" s="91" t="s">
        <v>91</v>
      </c>
      <c r="L38" s="92"/>
      <c r="M38" s="92"/>
      <c r="N38" s="92"/>
      <c r="O38" s="93"/>
    </row>
    <row r="39" spans="2:15" ht="14.4" customHeight="1">
      <c r="B39" s="113"/>
      <c r="C39" s="115"/>
      <c r="D39" s="85">
        <v>2024</v>
      </c>
      <c r="E39" s="86"/>
      <c r="F39" s="85">
        <v>2023</v>
      </c>
      <c r="G39" s="86"/>
      <c r="H39" s="102" t="s">
        <v>22</v>
      </c>
      <c r="I39" s="81">
        <v>2024</v>
      </c>
      <c r="J39" s="81" t="s">
        <v>88</v>
      </c>
      <c r="K39" s="85">
        <v>2024</v>
      </c>
      <c r="L39" s="86"/>
      <c r="M39" s="85">
        <v>2023</v>
      </c>
      <c r="N39" s="86"/>
      <c r="O39" s="102" t="s">
        <v>22</v>
      </c>
    </row>
    <row r="40" spans="2:15" ht="14.4" customHeight="1" thickBot="1">
      <c r="B40" s="104" t="s">
        <v>21</v>
      </c>
      <c r="C40" s="106" t="s">
        <v>24</v>
      </c>
      <c r="D40" s="87"/>
      <c r="E40" s="88"/>
      <c r="F40" s="87"/>
      <c r="G40" s="88"/>
      <c r="H40" s="103"/>
      <c r="I40" s="82"/>
      <c r="J40" s="82"/>
      <c r="K40" s="87"/>
      <c r="L40" s="88"/>
      <c r="M40" s="87"/>
      <c r="N40" s="88"/>
      <c r="O40" s="103"/>
    </row>
    <row r="41" spans="2:15" ht="14.4" customHeight="1">
      <c r="B41" s="104"/>
      <c r="C41" s="106"/>
      <c r="D41" s="6" t="s">
        <v>25</v>
      </c>
      <c r="E41" s="7" t="s">
        <v>2</v>
      </c>
      <c r="F41" s="6" t="s">
        <v>25</v>
      </c>
      <c r="G41" s="7" t="s">
        <v>2</v>
      </c>
      <c r="H41" s="108" t="s">
        <v>26</v>
      </c>
      <c r="I41" s="8" t="s">
        <v>25</v>
      </c>
      <c r="J41" s="110" t="s">
        <v>89</v>
      </c>
      <c r="K41" s="6" t="s">
        <v>25</v>
      </c>
      <c r="L41" s="7" t="s">
        <v>2</v>
      </c>
      <c r="M41" s="6" t="s">
        <v>25</v>
      </c>
      <c r="N41" s="7" t="s">
        <v>2</v>
      </c>
      <c r="O41" s="108" t="s">
        <v>26</v>
      </c>
    </row>
    <row r="42" spans="2:15" ht="14.4" customHeight="1" thickBot="1">
      <c r="B42" s="105"/>
      <c r="C42" s="107"/>
      <c r="D42" s="9" t="s">
        <v>27</v>
      </c>
      <c r="E42" s="10" t="s">
        <v>28</v>
      </c>
      <c r="F42" s="9" t="s">
        <v>27</v>
      </c>
      <c r="G42" s="10" t="s">
        <v>28</v>
      </c>
      <c r="H42" s="109"/>
      <c r="I42" s="11" t="s">
        <v>27</v>
      </c>
      <c r="J42" s="111"/>
      <c r="K42" s="9" t="s">
        <v>27</v>
      </c>
      <c r="L42" s="10" t="s">
        <v>28</v>
      </c>
      <c r="M42" s="9" t="s">
        <v>27</v>
      </c>
      <c r="N42" s="10" t="s">
        <v>28</v>
      </c>
      <c r="O42" s="109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34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10</v>
      </c>
      <c r="D45" s="14">
        <v>193</v>
      </c>
      <c r="E45" s="15">
        <v>0.13393476752255379</v>
      </c>
      <c r="F45" s="14">
        <v>242</v>
      </c>
      <c r="G45" s="15">
        <v>0.14499700419412823</v>
      </c>
      <c r="H45" s="16">
        <v>-0.2024793388429752</v>
      </c>
      <c r="I45" s="14">
        <v>173</v>
      </c>
      <c r="J45" s="16">
        <v>0.11560693641618491</v>
      </c>
      <c r="K45" s="14">
        <v>3679</v>
      </c>
      <c r="L45" s="15">
        <v>0.25140084734180673</v>
      </c>
      <c r="M45" s="14">
        <v>3238</v>
      </c>
      <c r="N45" s="15">
        <v>0.16610239047912179</v>
      </c>
      <c r="O45" s="16">
        <v>0.13619518221124149</v>
      </c>
    </row>
    <row r="46" spans="2:15" ht="14.4" thickBot="1">
      <c r="B46" s="64"/>
      <c r="C46" s="18" t="s">
        <v>8</v>
      </c>
      <c r="D46" s="19">
        <v>416</v>
      </c>
      <c r="E46" s="20">
        <v>0.28868841082581542</v>
      </c>
      <c r="F46" s="19">
        <v>494</v>
      </c>
      <c r="G46" s="20">
        <v>0.29598562013181545</v>
      </c>
      <c r="H46" s="21">
        <v>-0.15789473684210531</v>
      </c>
      <c r="I46" s="19">
        <v>115</v>
      </c>
      <c r="J46" s="21">
        <v>2.6173913043478261</v>
      </c>
      <c r="K46" s="19">
        <v>3118</v>
      </c>
      <c r="L46" s="20">
        <v>0.21306546398797321</v>
      </c>
      <c r="M46" s="19">
        <v>3903</v>
      </c>
      <c r="N46" s="20">
        <v>0.20021545090797169</v>
      </c>
      <c r="O46" s="21">
        <v>-0.20112733794517035</v>
      </c>
    </row>
    <row r="47" spans="2:15" ht="15" customHeight="1" thickBot="1">
      <c r="B47" s="64"/>
      <c r="C47" s="13" t="s">
        <v>3</v>
      </c>
      <c r="D47" s="14">
        <v>262</v>
      </c>
      <c r="E47" s="15">
        <v>0.18181818181818182</v>
      </c>
      <c r="F47" s="14">
        <v>254</v>
      </c>
      <c r="G47" s="15">
        <v>0.15218693828639904</v>
      </c>
      <c r="H47" s="16">
        <v>3.1496062992125928E-2</v>
      </c>
      <c r="I47" s="14">
        <v>177</v>
      </c>
      <c r="J47" s="16">
        <v>0.48022598870056488</v>
      </c>
      <c r="K47" s="14">
        <v>2286</v>
      </c>
      <c r="L47" s="15">
        <v>0.15621156211562115</v>
      </c>
      <c r="M47" s="14">
        <v>4160</v>
      </c>
      <c r="N47" s="15">
        <v>0.21339899456242947</v>
      </c>
      <c r="O47" s="16">
        <v>-0.45048076923076918</v>
      </c>
    </row>
    <row r="48" spans="2:15" ht="14.4" thickBot="1">
      <c r="B48" s="64"/>
      <c r="C48" s="65" t="s">
        <v>4</v>
      </c>
      <c r="D48" s="19">
        <v>287</v>
      </c>
      <c r="E48" s="20">
        <v>0.1991672449687717</v>
      </c>
      <c r="F48" s="19">
        <v>185</v>
      </c>
      <c r="G48" s="20">
        <v>0.11084481725584182</v>
      </c>
      <c r="H48" s="21">
        <v>0.55135135135135127</v>
      </c>
      <c r="I48" s="19">
        <v>127</v>
      </c>
      <c r="J48" s="21">
        <v>1.2598425196850394</v>
      </c>
      <c r="K48" s="19">
        <v>2207</v>
      </c>
      <c r="L48" s="20">
        <v>0.15081317479841466</v>
      </c>
      <c r="M48" s="19">
        <v>2262</v>
      </c>
      <c r="N48" s="20">
        <v>0.11603570329332102</v>
      </c>
      <c r="O48" s="21">
        <v>-2.431476569407609E-2</v>
      </c>
    </row>
    <row r="49" spans="2:15" ht="15" customHeight="1" thickBot="1">
      <c r="B49" s="64"/>
      <c r="C49" s="66" t="s">
        <v>9</v>
      </c>
      <c r="D49" s="14">
        <v>144</v>
      </c>
      <c r="E49" s="15">
        <v>9.9930603747397637E-2</v>
      </c>
      <c r="F49" s="14">
        <v>276</v>
      </c>
      <c r="G49" s="15">
        <v>0.16536848412222888</v>
      </c>
      <c r="H49" s="16">
        <v>-0.47826086956521741</v>
      </c>
      <c r="I49" s="14">
        <v>126</v>
      </c>
      <c r="J49" s="16">
        <v>0.14285714285714279</v>
      </c>
      <c r="K49" s="14">
        <v>2024</v>
      </c>
      <c r="L49" s="15">
        <v>0.13830804974716412</v>
      </c>
      <c r="M49" s="14">
        <v>3678</v>
      </c>
      <c r="N49" s="15">
        <v>0.18867343798091721</v>
      </c>
      <c r="O49" s="16">
        <v>-0.44970092441544318</v>
      </c>
    </row>
    <row r="50" spans="2:15" ht="14.4" thickBot="1">
      <c r="B50" s="64"/>
      <c r="C50" s="67" t="s">
        <v>11</v>
      </c>
      <c r="D50" s="19">
        <v>68</v>
      </c>
      <c r="E50" s="20">
        <v>4.7189451769604443E-2</v>
      </c>
      <c r="F50" s="19">
        <v>134</v>
      </c>
      <c r="G50" s="20">
        <v>8.028759736369083E-2</v>
      </c>
      <c r="H50" s="21">
        <v>-0.4925373134328358</v>
      </c>
      <c r="I50" s="19">
        <v>35</v>
      </c>
      <c r="J50" s="21">
        <v>0.94285714285714284</v>
      </c>
      <c r="K50" s="19">
        <v>600</v>
      </c>
      <c r="L50" s="20">
        <v>4.1000410004100041E-2</v>
      </c>
      <c r="M50" s="19">
        <v>1068</v>
      </c>
      <c r="N50" s="20">
        <v>5.4786088027085254E-2</v>
      </c>
      <c r="O50" s="21">
        <v>-0.4382022471910112</v>
      </c>
    </row>
    <row r="51" spans="2:15" ht="14.4" thickBot="1">
      <c r="B51" s="64"/>
      <c r="C51" s="13" t="s">
        <v>12</v>
      </c>
      <c r="D51" s="14">
        <v>55</v>
      </c>
      <c r="E51" s="15">
        <v>3.8167938931297711E-2</v>
      </c>
      <c r="F51" s="14">
        <v>56</v>
      </c>
      <c r="G51" s="15">
        <v>3.3553025763930495E-2</v>
      </c>
      <c r="H51" s="16">
        <v>-1.7857142857142905E-2</v>
      </c>
      <c r="I51" s="14">
        <v>34</v>
      </c>
      <c r="J51" s="16">
        <v>0.61764705882352944</v>
      </c>
      <c r="K51" s="14">
        <v>538</v>
      </c>
      <c r="L51" s="15">
        <v>3.6763700970343038E-2</v>
      </c>
      <c r="M51" s="14">
        <v>769</v>
      </c>
      <c r="N51" s="15">
        <v>3.944803529291064E-2</v>
      </c>
      <c r="O51" s="16">
        <v>-0.30039011703511054</v>
      </c>
    </row>
    <row r="52" spans="2:15" ht="14.4" thickBot="1">
      <c r="B52" s="64"/>
      <c r="C52" s="67" t="s">
        <v>56</v>
      </c>
      <c r="D52" s="19">
        <v>16</v>
      </c>
      <c r="E52" s="20">
        <v>1.1103400416377515E-2</v>
      </c>
      <c r="F52" s="19">
        <v>28</v>
      </c>
      <c r="G52" s="20">
        <v>1.6776512881965248E-2</v>
      </c>
      <c r="H52" s="21">
        <v>-0.4285714285714286</v>
      </c>
      <c r="I52" s="19">
        <v>3</v>
      </c>
      <c r="J52" s="21">
        <v>4.333333333333333</v>
      </c>
      <c r="K52" s="19">
        <v>182</v>
      </c>
      <c r="L52" s="20">
        <v>1.2436791034577012E-2</v>
      </c>
      <c r="M52" s="19">
        <v>413</v>
      </c>
      <c r="N52" s="20">
        <v>2.1186005950548887E-2</v>
      </c>
      <c r="O52" s="21">
        <v>-0.55932203389830515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1.538935056940597E-4</v>
      </c>
      <c r="O53" s="16">
        <v>-1</v>
      </c>
    </row>
    <row r="54" spans="2:15" ht="14.4" thickBot="1">
      <c r="B54" s="22" t="s">
        <v>35</v>
      </c>
      <c r="C54" s="22" t="s">
        <v>30</v>
      </c>
      <c r="D54" s="23">
        <v>1441</v>
      </c>
      <c r="E54" s="24">
        <v>1</v>
      </c>
      <c r="F54" s="23">
        <v>1669</v>
      </c>
      <c r="G54" s="24">
        <v>1</v>
      </c>
      <c r="H54" s="25">
        <v>-0.13660874775314558</v>
      </c>
      <c r="I54" s="23">
        <v>790</v>
      </c>
      <c r="J54" s="24">
        <v>0.82405063291139236</v>
      </c>
      <c r="K54" s="23">
        <v>14634</v>
      </c>
      <c r="L54" s="24">
        <v>1</v>
      </c>
      <c r="M54" s="23">
        <v>19494</v>
      </c>
      <c r="N54" s="24">
        <v>1</v>
      </c>
      <c r="O54" s="25">
        <v>-0.24930747922437668</v>
      </c>
    </row>
    <row r="55" spans="2:15" ht="14.4" thickBot="1">
      <c r="B55" s="22" t="s">
        <v>45</v>
      </c>
      <c r="C55" s="22" t="s">
        <v>30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0</v>
      </c>
      <c r="J55" s="24"/>
      <c r="K55" s="23">
        <v>5</v>
      </c>
      <c r="L55" s="24">
        <v>1</v>
      </c>
      <c r="M55" s="23">
        <v>9</v>
      </c>
      <c r="N55" s="24">
        <v>1</v>
      </c>
      <c r="O55" s="25">
        <v>-0.44444444444444442</v>
      </c>
    </row>
    <row r="56" spans="2:15" ht="14.4" thickBot="1">
      <c r="B56" s="98"/>
      <c r="C56" s="99" t="s">
        <v>30</v>
      </c>
      <c r="D56" s="26">
        <v>1441</v>
      </c>
      <c r="E56" s="27">
        <v>1</v>
      </c>
      <c r="F56" s="26">
        <v>1670</v>
      </c>
      <c r="G56" s="27">
        <v>1</v>
      </c>
      <c r="H56" s="28">
        <v>-0.13712574850299397</v>
      </c>
      <c r="I56" s="26">
        <v>790</v>
      </c>
      <c r="J56" s="28">
        <v>0.82405063291139236</v>
      </c>
      <c r="K56" s="26">
        <v>14639</v>
      </c>
      <c r="L56" s="27">
        <v>1</v>
      </c>
      <c r="M56" s="26">
        <v>19503</v>
      </c>
      <c r="N56" s="27">
        <v>1</v>
      </c>
      <c r="O56" s="28">
        <v>-0.24939752858534581</v>
      </c>
    </row>
    <row r="57" spans="2:15">
      <c r="B57" s="1" t="s">
        <v>58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59</v>
      </c>
      <c r="C58" s="1"/>
      <c r="D58" s="1"/>
      <c r="E58" s="1"/>
      <c r="F58" s="1"/>
      <c r="G58" s="1"/>
    </row>
    <row r="60" spans="2:15">
      <c r="B60" s="89" t="s">
        <v>43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61"/>
    </row>
    <row r="61" spans="2:15" ht="14.4" thickBot="1">
      <c r="B61" s="90" t="s">
        <v>44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62" t="s">
        <v>33</v>
      </c>
    </row>
    <row r="62" spans="2:15">
      <c r="B62" s="112" t="s">
        <v>21</v>
      </c>
      <c r="C62" s="114" t="s">
        <v>1</v>
      </c>
      <c r="D62" s="116" t="s">
        <v>86</v>
      </c>
      <c r="E62" s="94"/>
      <c r="F62" s="94"/>
      <c r="G62" s="94"/>
      <c r="H62" s="84"/>
      <c r="I62" s="83" t="s">
        <v>83</v>
      </c>
      <c r="J62" s="84"/>
      <c r="K62" s="83" t="s">
        <v>90</v>
      </c>
      <c r="L62" s="94"/>
      <c r="M62" s="94"/>
      <c r="N62" s="94"/>
      <c r="O62" s="95"/>
    </row>
    <row r="63" spans="2:15" ht="14.4" thickBot="1">
      <c r="B63" s="113"/>
      <c r="C63" s="115"/>
      <c r="D63" s="96" t="s">
        <v>87</v>
      </c>
      <c r="E63" s="92"/>
      <c r="F63" s="92"/>
      <c r="G63" s="92"/>
      <c r="H63" s="97"/>
      <c r="I63" s="91" t="s">
        <v>84</v>
      </c>
      <c r="J63" s="97"/>
      <c r="K63" s="91" t="s">
        <v>91</v>
      </c>
      <c r="L63" s="92"/>
      <c r="M63" s="92"/>
      <c r="N63" s="92"/>
      <c r="O63" s="93"/>
    </row>
    <row r="64" spans="2:15" ht="15" customHeight="1">
      <c r="B64" s="113"/>
      <c r="C64" s="115"/>
      <c r="D64" s="85">
        <v>2024</v>
      </c>
      <c r="E64" s="86"/>
      <c r="F64" s="85">
        <v>2023</v>
      </c>
      <c r="G64" s="86"/>
      <c r="H64" s="102" t="s">
        <v>22</v>
      </c>
      <c r="I64" s="81">
        <v>2024</v>
      </c>
      <c r="J64" s="81" t="s">
        <v>88</v>
      </c>
      <c r="K64" s="85">
        <v>2024</v>
      </c>
      <c r="L64" s="86"/>
      <c r="M64" s="85">
        <v>2023</v>
      </c>
      <c r="N64" s="86"/>
      <c r="O64" s="102" t="s">
        <v>22</v>
      </c>
    </row>
    <row r="65" spans="2:15" ht="15" customHeight="1" thickBot="1">
      <c r="B65" s="104" t="s">
        <v>21</v>
      </c>
      <c r="C65" s="106" t="s">
        <v>24</v>
      </c>
      <c r="D65" s="87"/>
      <c r="E65" s="88"/>
      <c r="F65" s="87"/>
      <c r="G65" s="88"/>
      <c r="H65" s="103"/>
      <c r="I65" s="82"/>
      <c r="J65" s="82"/>
      <c r="K65" s="87"/>
      <c r="L65" s="88"/>
      <c r="M65" s="87"/>
      <c r="N65" s="88"/>
      <c r="O65" s="103"/>
    </row>
    <row r="66" spans="2:15" ht="15" customHeight="1">
      <c r="B66" s="104"/>
      <c r="C66" s="106"/>
      <c r="D66" s="6" t="s">
        <v>25</v>
      </c>
      <c r="E66" s="7" t="s">
        <v>2</v>
      </c>
      <c r="F66" s="6" t="s">
        <v>25</v>
      </c>
      <c r="G66" s="7" t="s">
        <v>2</v>
      </c>
      <c r="H66" s="108" t="s">
        <v>26</v>
      </c>
      <c r="I66" s="8" t="s">
        <v>25</v>
      </c>
      <c r="J66" s="110" t="s">
        <v>89</v>
      </c>
      <c r="K66" s="6" t="s">
        <v>25</v>
      </c>
      <c r="L66" s="7" t="s">
        <v>2</v>
      </c>
      <c r="M66" s="6" t="s">
        <v>25</v>
      </c>
      <c r="N66" s="7" t="s">
        <v>2</v>
      </c>
      <c r="O66" s="108" t="s">
        <v>26</v>
      </c>
    </row>
    <row r="67" spans="2:15" ht="27" thickBot="1">
      <c r="B67" s="105"/>
      <c r="C67" s="107"/>
      <c r="D67" s="9" t="s">
        <v>27</v>
      </c>
      <c r="E67" s="10" t="s">
        <v>28</v>
      </c>
      <c r="F67" s="9" t="s">
        <v>27</v>
      </c>
      <c r="G67" s="10" t="s">
        <v>28</v>
      </c>
      <c r="H67" s="109"/>
      <c r="I67" s="11" t="s">
        <v>27</v>
      </c>
      <c r="J67" s="111"/>
      <c r="K67" s="9" t="s">
        <v>27</v>
      </c>
      <c r="L67" s="10" t="s">
        <v>28</v>
      </c>
      <c r="M67" s="9" t="s">
        <v>27</v>
      </c>
      <c r="N67" s="10" t="s">
        <v>28</v>
      </c>
      <c r="O67" s="109"/>
    </row>
    <row r="68" spans="2:15" ht="14.4" thickBot="1">
      <c r="B68" s="63"/>
      <c r="C68" s="13" t="s">
        <v>12</v>
      </c>
      <c r="D68" s="14">
        <v>145</v>
      </c>
      <c r="E68" s="15">
        <v>0.2283464566929134</v>
      </c>
      <c r="F68" s="14">
        <v>133</v>
      </c>
      <c r="G68" s="15">
        <v>0.27941176470588236</v>
      </c>
      <c r="H68" s="16">
        <v>9.0225563909774431E-2</v>
      </c>
      <c r="I68" s="14">
        <v>99</v>
      </c>
      <c r="J68" s="16">
        <v>0.46464646464646475</v>
      </c>
      <c r="K68" s="14">
        <v>1585</v>
      </c>
      <c r="L68" s="15">
        <v>0.2488226059654631</v>
      </c>
      <c r="M68" s="14">
        <v>1594</v>
      </c>
      <c r="N68" s="15">
        <v>0.22472860566755956</v>
      </c>
      <c r="O68" s="16">
        <v>-5.6461731493099299E-3</v>
      </c>
    </row>
    <row r="69" spans="2:15" ht="14.4" thickBot="1">
      <c r="B69" s="64"/>
      <c r="C69" s="18" t="s">
        <v>9</v>
      </c>
      <c r="D69" s="19">
        <v>119</v>
      </c>
      <c r="E69" s="20">
        <v>0.18740157480314962</v>
      </c>
      <c r="F69" s="19">
        <v>73</v>
      </c>
      <c r="G69" s="20">
        <v>0.15336134453781514</v>
      </c>
      <c r="H69" s="21">
        <v>0.63013698630136994</v>
      </c>
      <c r="I69" s="19">
        <v>82</v>
      </c>
      <c r="J69" s="21">
        <v>0.45121951219512191</v>
      </c>
      <c r="K69" s="19">
        <v>1140</v>
      </c>
      <c r="L69" s="20">
        <v>0.17896389324960754</v>
      </c>
      <c r="M69" s="19">
        <v>1070</v>
      </c>
      <c r="N69" s="20">
        <v>0.15085295361624138</v>
      </c>
      <c r="O69" s="21">
        <v>6.5420560747663448E-2</v>
      </c>
    </row>
    <row r="70" spans="2:15" ht="14.4" thickBot="1">
      <c r="B70" s="64"/>
      <c r="C70" s="13" t="s">
        <v>4</v>
      </c>
      <c r="D70" s="14">
        <v>149</v>
      </c>
      <c r="E70" s="15">
        <v>0.23464566929133859</v>
      </c>
      <c r="F70" s="14">
        <v>60</v>
      </c>
      <c r="G70" s="15">
        <v>0.12605042016806722</v>
      </c>
      <c r="H70" s="16">
        <v>1.4833333333333334</v>
      </c>
      <c r="I70" s="14">
        <v>184</v>
      </c>
      <c r="J70" s="16">
        <v>-0.19021739130434778</v>
      </c>
      <c r="K70" s="14">
        <v>1114</v>
      </c>
      <c r="L70" s="15">
        <v>0.17488226059654632</v>
      </c>
      <c r="M70" s="14">
        <v>1136</v>
      </c>
      <c r="N70" s="15">
        <v>0.16015790215705625</v>
      </c>
      <c r="O70" s="16">
        <v>-1.9366197183098621E-2</v>
      </c>
    </row>
    <row r="71" spans="2:15" ht="14.4" thickBot="1">
      <c r="B71" s="64"/>
      <c r="C71" s="65" t="s">
        <v>10</v>
      </c>
      <c r="D71" s="19">
        <v>64</v>
      </c>
      <c r="E71" s="20">
        <v>0.10078740157480315</v>
      </c>
      <c r="F71" s="19">
        <v>35</v>
      </c>
      <c r="G71" s="20">
        <v>7.3529411764705885E-2</v>
      </c>
      <c r="H71" s="21">
        <v>0.82857142857142851</v>
      </c>
      <c r="I71" s="19">
        <v>54</v>
      </c>
      <c r="J71" s="21">
        <v>0.18518518518518512</v>
      </c>
      <c r="K71" s="19">
        <v>760</v>
      </c>
      <c r="L71" s="20">
        <v>0.11930926216640503</v>
      </c>
      <c r="M71" s="19">
        <v>666</v>
      </c>
      <c r="N71" s="20">
        <v>9.3895389820950234E-2</v>
      </c>
      <c r="O71" s="21">
        <v>0.14114114114114118</v>
      </c>
    </row>
    <row r="72" spans="2:15" ht="14.4" thickBot="1">
      <c r="B72" s="64"/>
      <c r="C72" s="66" t="s">
        <v>8</v>
      </c>
      <c r="D72" s="14">
        <v>66</v>
      </c>
      <c r="E72" s="15">
        <v>0.10393700787401575</v>
      </c>
      <c r="F72" s="14">
        <v>73</v>
      </c>
      <c r="G72" s="15">
        <v>0.15336134453781514</v>
      </c>
      <c r="H72" s="16">
        <v>-9.589041095890416E-2</v>
      </c>
      <c r="I72" s="14">
        <v>85</v>
      </c>
      <c r="J72" s="16">
        <v>-0.22352941176470587</v>
      </c>
      <c r="K72" s="14">
        <v>724</v>
      </c>
      <c r="L72" s="15">
        <v>0.11365777080062794</v>
      </c>
      <c r="M72" s="14">
        <v>1079</v>
      </c>
      <c r="N72" s="15">
        <v>0.15212181023544338</v>
      </c>
      <c r="O72" s="16">
        <v>-0.32900834105653387</v>
      </c>
    </row>
    <row r="73" spans="2:15" ht="14.4" thickBot="1">
      <c r="B73" s="64"/>
      <c r="C73" s="67" t="s">
        <v>3</v>
      </c>
      <c r="D73" s="19">
        <v>34</v>
      </c>
      <c r="E73" s="20">
        <v>5.3543307086614172E-2</v>
      </c>
      <c r="F73" s="19">
        <v>35</v>
      </c>
      <c r="G73" s="20">
        <v>7.3529411764705885E-2</v>
      </c>
      <c r="H73" s="21">
        <v>-2.8571428571428581E-2</v>
      </c>
      <c r="I73" s="19">
        <v>43</v>
      </c>
      <c r="J73" s="21">
        <v>-0.20930232558139539</v>
      </c>
      <c r="K73" s="19">
        <v>425</v>
      </c>
      <c r="L73" s="20">
        <v>6.6718995290423869E-2</v>
      </c>
      <c r="M73" s="19">
        <v>596</v>
      </c>
      <c r="N73" s="20">
        <v>8.4026505004934443E-2</v>
      </c>
      <c r="O73" s="21">
        <v>-0.28691275167785235</v>
      </c>
    </row>
    <row r="74" spans="2:15" ht="14.4" thickBot="1">
      <c r="B74" s="64"/>
      <c r="C74" s="13" t="s">
        <v>11</v>
      </c>
      <c r="D74" s="14">
        <v>22</v>
      </c>
      <c r="E74" s="15">
        <v>3.4645669291338582E-2</v>
      </c>
      <c r="F74" s="14">
        <v>42</v>
      </c>
      <c r="G74" s="15">
        <v>8.8235294117647065E-2</v>
      </c>
      <c r="H74" s="16">
        <v>-0.47619047619047616</v>
      </c>
      <c r="I74" s="14">
        <v>25</v>
      </c>
      <c r="J74" s="16">
        <v>-0.12</v>
      </c>
      <c r="K74" s="14">
        <v>262</v>
      </c>
      <c r="L74" s="15">
        <v>4.1130298273155418E-2</v>
      </c>
      <c r="M74" s="14">
        <v>520</v>
      </c>
      <c r="N74" s="15">
        <v>7.3311715776117295E-2</v>
      </c>
      <c r="O74" s="16">
        <v>-0.49615384615384617</v>
      </c>
    </row>
    <row r="75" spans="2:15" ht="14.4" thickBot="1">
      <c r="B75" s="64"/>
      <c r="C75" s="67" t="s">
        <v>29</v>
      </c>
      <c r="D75" s="19">
        <f>+D76-SUM(D68:D74)</f>
        <v>36</v>
      </c>
      <c r="E75" s="20">
        <f>+E76-SUM(E68:E74)</f>
        <v>5.6692913385826826E-2</v>
      </c>
      <c r="F75" s="19">
        <f>+F76-SUM(F68:F74)</f>
        <v>25</v>
      </c>
      <c r="G75" s="20">
        <f>+G76-SUM(G68:G74)</f>
        <v>5.252100840336138E-2</v>
      </c>
      <c r="H75" s="21">
        <f>+D75/F75-1</f>
        <v>0.43999999999999995</v>
      </c>
      <c r="I75" s="19">
        <f>+I76-SUM(I68:I74)</f>
        <v>43</v>
      </c>
      <c r="J75" s="21">
        <f>+D75/I75-1</f>
        <v>-0.16279069767441856</v>
      </c>
      <c r="K75" s="19">
        <f>+K76-SUM(K68:K74)</f>
        <v>360</v>
      </c>
      <c r="L75" s="20">
        <f>+L76-SUM(L68:L74)</f>
        <v>5.6514913657770727E-2</v>
      </c>
      <c r="M75" s="19">
        <f>+M76-SUM(M68:M74)</f>
        <v>432</v>
      </c>
      <c r="N75" s="20">
        <f>+N76-SUM(N68:N74)</f>
        <v>6.0905117721697488E-2</v>
      </c>
      <c r="O75" s="21">
        <f>+K75/M75-1</f>
        <v>-0.16666666666666663</v>
      </c>
    </row>
    <row r="76" spans="2:15" ht="14.4" thickBot="1">
      <c r="B76" s="98"/>
      <c r="C76" s="99" t="s">
        <v>30</v>
      </c>
      <c r="D76" s="26">
        <v>635</v>
      </c>
      <c r="E76" s="27">
        <v>1</v>
      </c>
      <c r="F76" s="26">
        <v>476</v>
      </c>
      <c r="G76" s="27">
        <v>1</v>
      </c>
      <c r="H76" s="28">
        <v>0.33403361344537807</v>
      </c>
      <c r="I76" s="26">
        <v>615</v>
      </c>
      <c r="J76" s="28">
        <v>3.2520325203251987E-2</v>
      </c>
      <c r="K76" s="26">
        <v>6370</v>
      </c>
      <c r="L76" s="27">
        <v>1</v>
      </c>
      <c r="M76" s="26">
        <v>7093</v>
      </c>
      <c r="N76" s="27">
        <v>1</v>
      </c>
      <c r="O76" s="28">
        <v>-0.10193148174256306</v>
      </c>
    </row>
    <row r="77" spans="2:15">
      <c r="B77" s="1" t="s">
        <v>40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9" priority="34" operator="equal">
      <formula>0</formula>
    </cfRule>
  </conditionalFormatting>
  <conditionalFormatting sqref="D19:O27">
    <cfRule type="cellIs" dxfId="38" priority="24" operator="equal">
      <formula>0</formula>
    </cfRule>
  </conditionalFormatting>
  <conditionalFormatting sqref="D43:O43">
    <cfRule type="cellIs" dxfId="37" priority="19" operator="equal">
      <formula>0</formula>
    </cfRule>
  </conditionalFormatting>
  <conditionalFormatting sqref="D45:O53">
    <cfRule type="cellIs" dxfId="36" priority="8" operator="equal">
      <formula>0</formula>
    </cfRule>
  </conditionalFormatting>
  <conditionalFormatting sqref="D68:O75">
    <cfRule type="cellIs" dxfId="35" priority="1" operator="equal">
      <formula>0</formula>
    </cfRule>
  </conditionalFormatting>
  <conditionalFormatting sqref="H10:H29 O10:O29 J19:J27">
    <cfRule type="cellIs" dxfId="34" priority="28" operator="lessThan">
      <formula>0</formula>
    </cfRule>
  </conditionalFormatting>
  <conditionalFormatting sqref="H43:H55 O43:O55">
    <cfRule type="cellIs" dxfId="33" priority="6" operator="lessThan">
      <formula>0</formula>
    </cfRule>
  </conditionalFormatting>
  <conditionalFormatting sqref="H68:H75 J68:J75 O68:O75">
    <cfRule type="cellIs" dxfId="32" priority="5" operator="lessThan">
      <formula>0</formula>
    </cfRule>
  </conditionalFormatting>
  <conditionalFormatting sqref="J10:J17">
    <cfRule type="cellIs" dxfId="31" priority="38" operator="lessThan">
      <formula>0</formula>
    </cfRule>
  </conditionalFormatting>
  <conditionalFormatting sqref="J43">
    <cfRule type="cellIs" dxfId="30" priority="23" operator="lessThan">
      <formula>0</formula>
    </cfRule>
  </conditionalFormatting>
  <conditionalFormatting sqref="J45:J53">
    <cfRule type="cellIs" dxfId="29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>
      <c r="B2" s="89" t="s">
        <v>32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3"/>
    </row>
    <row r="3" spans="2:15" ht="14.4" thickBot="1">
      <c r="B3" s="90" t="s">
        <v>31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71" t="s">
        <v>73</v>
      </c>
    </row>
    <row r="4" spans="2:15" ht="15" customHeight="1">
      <c r="B4" s="112" t="s">
        <v>0</v>
      </c>
      <c r="C4" s="114" t="s">
        <v>1</v>
      </c>
      <c r="D4" s="116" t="s">
        <v>86</v>
      </c>
      <c r="E4" s="94"/>
      <c r="F4" s="94"/>
      <c r="G4" s="94"/>
      <c r="H4" s="84"/>
      <c r="I4" s="83" t="s">
        <v>83</v>
      </c>
      <c r="J4" s="84"/>
      <c r="K4" s="83" t="s">
        <v>90</v>
      </c>
      <c r="L4" s="94"/>
      <c r="M4" s="94"/>
      <c r="N4" s="94"/>
      <c r="O4" s="95"/>
    </row>
    <row r="5" spans="2:15" ht="14.4" thickBot="1">
      <c r="B5" s="113"/>
      <c r="C5" s="115"/>
      <c r="D5" s="96" t="s">
        <v>87</v>
      </c>
      <c r="E5" s="92"/>
      <c r="F5" s="92"/>
      <c r="G5" s="92"/>
      <c r="H5" s="97"/>
      <c r="I5" s="91" t="s">
        <v>84</v>
      </c>
      <c r="J5" s="97"/>
      <c r="K5" s="91" t="s">
        <v>91</v>
      </c>
      <c r="L5" s="92"/>
      <c r="M5" s="92"/>
      <c r="N5" s="92"/>
      <c r="O5" s="93"/>
    </row>
    <row r="6" spans="2:15" ht="19.5" customHeight="1">
      <c r="B6" s="113"/>
      <c r="C6" s="115"/>
      <c r="D6" s="85">
        <v>2024</v>
      </c>
      <c r="E6" s="86"/>
      <c r="F6" s="85">
        <v>2023</v>
      </c>
      <c r="G6" s="86"/>
      <c r="H6" s="102" t="s">
        <v>22</v>
      </c>
      <c r="I6" s="81">
        <v>2024</v>
      </c>
      <c r="J6" s="81" t="s">
        <v>88</v>
      </c>
      <c r="K6" s="85">
        <v>2024</v>
      </c>
      <c r="L6" s="86"/>
      <c r="M6" s="85">
        <v>2023</v>
      </c>
      <c r="N6" s="86"/>
      <c r="O6" s="102" t="s">
        <v>22</v>
      </c>
    </row>
    <row r="7" spans="2:15" ht="19.5" customHeight="1" thickBot="1">
      <c r="B7" s="104" t="s">
        <v>23</v>
      </c>
      <c r="C7" s="106" t="s">
        <v>24</v>
      </c>
      <c r="D7" s="87"/>
      <c r="E7" s="88"/>
      <c r="F7" s="87"/>
      <c r="G7" s="88"/>
      <c r="H7" s="103"/>
      <c r="I7" s="82"/>
      <c r="J7" s="82"/>
      <c r="K7" s="87"/>
      <c r="L7" s="88"/>
      <c r="M7" s="87"/>
      <c r="N7" s="88"/>
      <c r="O7" s="103"/>
    </row>
    <row r="8" spans="2:15" ht="15" customHeight="1">
      <c r="B8" s="104"/>
      <c r="C8" s="106"/>
      <c r="D8" s="6" t="s">
        <v>25</v>
      </c>
      <c r="E8" s="7" t="s">
        <v>2</v>
      </c>
      <c r="F8" s="6" t="s">
        <v>25</v>
      </c>
      <c r="G8" s="7" t="s">
        <v>2</v>
      </c>
      <c r="H8" s="108" t="s">
        <v>26</v>
      </c>
      <c r="I8" s="8" t="s">
        <v>25</v>
      </c>
      <c r="J8" s="110" t="s">
        <v>89</v>
      </c>
      <c r="K8" s="6" t="s">
        <v>25</v>
      </c>
      <c r="L8" s="7" t="s">
        <v>2</v>
      </c>
      <c r="M8" s="6" t="s">
        <v>25</v>
      </c>
      <c r="N8" s="7" t="s">
        <v>2</v>
      </c>
      <c r="O8" s="108" t="s">
        <v>26</v>
      </c>
    </row>
    <row r="9" spans="2:15" ht="15" customHeight="1" thickBot="1">
      <c r="B9" s="105"/>
      <c r="C9" s="107"/>
      <c r="D9" s="9" t="s">
        <v>27</v>
      </c>
      <c r="E9" s="10" t="s">
        <v>28</v>
      </c>
      <c r="F9" s="9" t="s">
        <v>27</v>
      </c>
      <c r="G9" s="10" t="s">
        <v>28</v>
      </c>
      <c r="H9" s="109"/>
      <c r="I9" s="11" t="s">
        <v>27</v>
      </c>
      <c r="J9" s="111"/>
      <c r="K9" s="9" t="s">
        <v>27</v>
      </c>
      <c r="L9" s="10" t="s">
        <v>28</v>
      </c>
      <c r="M9" s="9" t="s">
        <v>27</v>
      </c>
      <c r="N9" s="10" t="s">
        <v>28</v>
      </c>
      <c r="O9" s="109"/>
    </row>
    <row r="10" spans="2:15" ht="14.4" thickBot="1">
      <c r="B10" s="12">
        <v>1</v>
      </c>
      <c r="C10" s="13" t="s">
        <v>9</v>
      </c>
      <c r="D10" s="14">
        <v>46</v>
      </c>
      <c r="E10" s="15">
        <v>0.29870129870129869</v>
      </c>
      <c r="F10" s="14">
        <v>54</v>
      </c>
      <c r="G10" s="15">
        <v>0.39705882352941174</v>
      </c>
      <c r="H10" s="16">
        <v>-0.14814814814814814</v>
      </c>
      <c r="I10" s="14">
        <v>70</v>
      </c>
      <c r="J10" s="16">
        <v>-0.34285714285714286</v>
      </c>
      <c r="K10" s="14">
        <v>704</v>
      </c>
      <c r="L10" s="15">
        <v>0.44641724793912491</v>
      </c>
      <c r="M10" s="14">
        <v>512</v>
      </c>
      <c r="N10" s="15">
        <v>0.4227910817506193</v>
      </c>
      <c r="O10" s="16">
        <v>0.375</v>
      </c>
    </row>
    <row r="11" spans="2:15" ht="14.4" thickBot="1">
      <c r="B11" s="59">
        <v>2</v>
      </c>
      <c r="C11" s="18" t="s">
        <v>4</v>
      </c>
      <c r="D11" s="19">
        <v>37</v>
      </c>
      <c r="E11" s="20">
        <v>0.24025974025974026</v>
      </c>
      <c r="F11" s="19">
        <v>17</v>
      </c>
      <c r="G11" s="20">
        <v>0.125</v>
      </c>
      <c r="H11" s="21">
        <v>1.1764705882352939</v>
      </c>
      <c r="I11" s="19">
        <v>6</v>
      </c>
      <c r="J11" s="21">
        <v>5.166666666666667</v>
      </c>
      <c r="K11" s="19">
        <v>157</v>
      </c>
      <c r="L11" s="20">
        <v>9.9556119213696892E-2</v>
      </c>
      <c r="M11" s="19">
        <v>111</v>
      </c>
      <c r="N11" s="20">
        <v>9.1659785301403798E-2</v>
      </c>
      <c r="O11" s="21">
        <v>0.4144144144144144</v>
      </c>
    </row>
    <row r="12" spans="2:15" ht="14.4" thickBot="1">
      <c r="B12" s="12">
        <v>3</v>
      </c>
      <c r="C12" s="13" t="s">
        <v>16</v>
      </c>
      <c r="D12" s="14">
        <v>11</v>
      </c>
      <c r="E12" s="15">
        <v>7.1428571428571425E-2</v>
      </c>
      <c r="F12" s="14">
        <v>0</v>
      </c>
      <c r="G12" s="15">
        <v>0</v>
      </c>
      <c r="H12" s="16"/>
      <c r="I12" s="14">
        <v>14</v>
      </c>
      <c r="J12" s="16">
        <v>-0.2142857142857143</v>
      </c>
      <c r="K12" s="14">
        <v>138</v>
      </c>
      <c r="L12" s="15">
        <v>8.7507926442612557E-2</v>
      </c>
      <c r="M12" s="14">
        <v>0</v>
      </c>
      <c r="N12" s="15">
        <v>0</v>
      </c>
      <c r="O12" s="16"/>
    </row>
    <row r="13" spans="2:15" ht="14.4" thickBot="1">
      <c r="B13" s="59">
        <v>4</v>
      </c>
      <c r="C13" s="18" t="s">
        <v>12</v>
      </c>
      <c r="D13" s="19">
        <v>12</v>
      </c>
      <c r="E13" s="20">
        <v>7.792207792207792E-2</v>
      </c>
      <c r="F13" s="19">
        <v>21</v>
      </c>
      <c r="G13" s="20">
        <v>0.15441176470588236</v>
      </c>
      <c r="H13" s="21">
        <v>-0.4285714285714286</v>
      </c>
      <c r="I13" s="19">
        <v>14</v>
      </c>
      <c r="J13" s="21">
        <v>-0.1428571428571429</v>
      </c>
      <c r="K13" s="19">
        <v>132</v>
      </c>
      <c r="L13" s="20">
        <v>8.3703233988585923E-2</v>
      </c>
      <c r="M13" s="19">
        <v>130</v>
      </c>
      <c r="N13" s="20">
        <v>0.10734929810074319</v>
      </c>
      <c r="O13" s="21">
        <v>1.538461538461533E-2</v>
      </c>
    </row>
    <row r="14" spans="2:15" ht="14.4" thickBot="1">
      <c r="B14" s="12">
        <v>5</v>
      </c>
      <c r="C14" s="13" t="s">
        <v>41</v>
      </c>
      <c r="D14" s="14">
        <v>7</v>
      </c>
      <c r="E14" s="15">
        <v>4.5454545454545456E-2</v>
      </c>
      <c r="F14" s="14">
        <v>17</v>
      </c>
      <c r="G14" s="15">
        <v>0.125</v>
      </c>
      <c r="H14" s="16">
        <v>-0.58823529411764708</v>
      </c>
      <c r="I14" s="14">
        <v>1</v>
      </c>
      <c r="J14" s="16">
        <v>6</v>
      </c>
      <c r="K14" s="14">
        <v>97</v>
      </c>
      <c r="L14" s="15">
        <v>6.1509194673430564E-2</v>
      </c>
      <c r="M14" s="14">
        <v>200</v>
      </c>
      <c r="N14" s="15">
        <v>0.16515276630883569</v>
      </c>
      <c r="O14" s="16">
        <v>-0.51500000000000001</v>
      </c>
    </row>
    <row r="15" spans="2:15" ht="14.4" thickBot="1">
      <c r="B15" s="100" t="s">
        <v>42</v>
      </c>
      <c r="C15" s="101"/>
      <c r="D15" s="23">
        <f>SUM(D10:D14)</f>
        <v>113</v>
      </c>
      <c r="E15" s="24">
        <f>D15/D17</f>
        <v>0.73376623376623373</v>
      </c>
      <c r="F15" s="23">
        <f>SUM(F10:F14)</f>
        <v>109</v>
      </c>
      <c r="G15" s="24">
        <f>F15/F17</f>
        <v>0.80147058823529416</v>
      </c>
      <c r="H15" s="25">
        <f>D15/F15-1</f>
        <v>3.669724770642202E-2</v>
      </c>
      <c r="I15" s="23">
        <f>SUM(I10:I14)</f>
        <v>105</v>
      </c>
      <c r="J15" s="24">
        <f>D15/I15-1</f>
        <v>7.6190476190476142E-2</v>
      </c>
      <c r="K15" s="23">
        <f>SUM(K10:K14)</f>
        <v>1228</v>
      </c>
      <c r="L15" s="24">
        <f>K15/K17</f>
        <v>0.77869372225745082</v>
      </c>
      <c r="M15" s="23">
        <f>SUM(M10:M14)</f>
        <v>953</v>
      </c>
      <c r="N15" s="24">
        <f>M15/M17</f>
        <v>0.78695293146160195</v>
      </c>
      <c r="O15" s="25">
        <f>K15/M15-1</f>
        <v>0.28856243441762852</v>
      </c>
    </row>
    <row r="16" spans="2:15" ht="14.4" thickBot="1">
      <c r="B16" s="100" t="s">
        <v>29</v>
      </c>
      <c r="C16" s="101"/>
      <c r="D16" s="38">
        <f>D17-D15</f>
        <v>41</v>
      </c>
      <c r="E16" s="24">
        <f t="shared" ref="E16:N16" si="0">E17-E15</f>
        <v>0.26623376623376627</v>
      </c>
      <c r="F16" s="38">
        <f t="shared" si="0"/>
        <v>27</v>
      </c>
      <c r="G16" s="24">
        <f t="shared" si="0"/>
        <v>0.19852941176470573</v>
      </c>
      <c r="H16" s="25">
        <f>D16/F16-1</f>
        <v>0.5185185185185186</v>
      </c>
      <c r="I16" s="38">
        <f t="shared" si="0"/>
        <v>33</v>
      </c>
      <c r="J16" s="25">
        <f>D16/I16-1</f>
        <v>0.24242424242424243</v>
      </c>
      <c r="K16" s="38">
        <f t="shared" si="0"/>
        <v>349</v>
      </c>
      <c r="L16" s="24">
        <f t="shared" si="0"/>
        <v>0.22130627774254918</v>
      </c>
      <c r="M16" s="38">
        <f t="shared" si="0"/>
        <v>258</v>
      </c>
      <c r="N16" s="24">
        <f t="shared" si="0"/>
        <v>0.21304706853839805</v>
      </c>
      <c r="O16" s="25">
        <f>K16/M16-1</f>
        <v>0.3527131782945736</v>
      </c>
    </row>
    <row r="17" spans="2:15" ht="14.4" thickBot="1">
      <c r="B17" s="98" t="s">
        <v>30</v>
      </c>
      <c r="C17" s="99"/>
      <c r="D17" s="26">
        <v>154</v>
      </c>
      <c r="E17" s="27">
        <v>1</v>
      </c>
      <c r="F17" s="26">
        <v>136</v>
      </c>
      <c r="G17" s="27">
        <v>0.99999999999999989</v>
      </c>
      <c r="H17" s="28">
        <v>0.13235294117647056</v>
      </c>
      <c r="I17" s="26">
        <v>138</v>
      </c>
      <c r="J17" s="28">
        <v>0.11594202898550732</v>
      </c>
      <c r="K17" s="26">
        <v>1577</v>
      </c>
      <c r="L17" s="27">
        <v>1</v>
      </c>
      <c r="M17" s="26">
        <v>1211</v>
      </c>
      <c r="N17" s="27">
        <v>1</v>
      </c>
      <c r="O17" s="28">
        <v>0.30222956234516918</v>
      </c>
    </row>
    <row r="18" spans="2:15">
      <c r="B18" s="42" t="s">
        <v>60</v>
      </c>
    </row>
    <row r="19" spans="2:15">
      <c r="B19" s="74" t="s">
        <v>77</v>
      </c>
    </row>
    <row r="20" spans="2:15">
      <c r="B20" s="30" t="s">
        <v>61</v>
      </c>
      <c r="C20" s="1"/>
      <c r="D20" s="1"/>
      <c r="E20" s="1"/>
      <c r="F20" s="1"/>
      <c r="G20" s="1"/>
    </row>
    <row r="21" spans="2:15">
      <c r="B21" s="75" t="s">
        <v>78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8" priority="3" operator="equal">
      <formula>0</formula>
    </cfRule>
  </conditionalFormatting>
  <conditionalFormatting sqref="H10:H16 O10:O16">
    <cfRule type="cellIs" dxfId="27" priority="1" operator="lessThan">
      <formula>0</formula>
    </cfRule>
  </conditionalFormatting>
  <conditionalFormatting sqref="J10:J14">
    <cfRule type="cellIs" dxfId="26" priority="7" operator="lessThan">
      <formula>0</formula>
    </cfRule>
  </conditionalFormatting>
  <conditionalFormatting sqref="J16">
    <cfRule type="cellIs" dxfId="2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C19A-7096-4BDE-8BBE-FC63D30AA3EF}">
  <sheetPr>
    <pageSetUpPr fitToPage="1"/>
  </sheetPr>
  <dimension ref="B1:V66"/>
  <sheetViews>
    <sheetView showGridLines="0" workbookViewId="0">
      <selection activeCell="V1" sqref="V1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3.3320312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3">
        <v>45569</v>
      </c>
    </row>
    <row r="2" spans="2:22" ht="14.4" customHeight="1">
      <c r="B2" s="89" t="s">
        <v>92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77"/>
      <c r="N2" s="29"/>
      <c r="O2" s="89" t="s">
        <v>80</v>
      </c>
      <c r="P2" s="89"/>
      <c r="Q2" s="89"/>
      <c r="R2" s="89"/>
      <c r="S2" s="89"/>
      <c r="T2" s="89"/>
      <c r="U2" s="89"/>
      <c r="V2" s="89"/>
    </row>
    <row r="3" spans="2:22" ht="14.4" customHeight="1">
      <c r="B3" s="90" t="s">
        <v>93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77"/>
      <c r="N3" s="29"/>
      <c r="O3" s="90" t="s">
        <v>85</v>
      </c>
      <c r="P3" s="90"/>
      <c r="Q3" s="90"/>
      <c r="R3" s="90"/>
      <c r="S3" s="90"/>
      <c r="T3" s="90"/>
      <c r="U3" s="90"/>
      <c r="V3" s="90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33</v>
      </c>
      <c r="M4" s="77"/>
      <c r="O4" s="32"/>
      <c r="P4" s="32"/>
      <c r="Q4" s="32"/>
      <c r="R4" s="32"/>
      <c r="S4" s="32"/>
      <c r="T4" s="32"/>
      <c r="U4" s="33"/>
      <c r="V4" s="5" t="s">
        <v>33</v>
      </c>
    </row>
    <row r="5" spans="2:22" ht="14.4" customHeight="1">
      <c r="B5" s="114" t="s">
        <v>0</v>
      </c>
      <c r="C5" s="114" t="s">
        <v>1</v>
      </c>
      <c r="D5" s="116" t="s">
        <v>86</v>
      </c>
      <c r="E5" s="94"/>
      <c r="F5" s="94"/>
      <c r="G5" s="94"/>
      <c r="H5" s="94"/>
      <c r="I5" s="95"/>
      <c r="J5" s="116" t="s">
        <v>83</v>
      </c>
      <c r="K5" s="94"/>
      <c r="L5" s="95"/>
      <c r="M5" s="77"/>
      <c r="O5" s="114" t="s">
        <v>0</v>
      </c>
      <c r="P5" s="114" t="s">
        <v>1</v>
      </c>
      <c r="Q5" s="116" t="s">
        <v>94</v>
      </c>
      <c r="R5" s="94"/>
      <c r="S5" s="94"/>
      <c r="T5" s="94"/>
      <c r="U5" s="94"/>
      <c r="V5" s="95"/>
    </row>
    <row r="6" spans="2:22" ht="14.4" customHeight="1" thickBot="1">
      <c r="B6" s="115"/>
      <c r="C6" s="115"/>
      <c r="D6" s="96" t="s">
        <v>87</v>
      </c>
      <c r="E6" s="92"/>
      <c r="F6" s="92"/>
      <c r="G6" s="92"/>
      <c r="H6" s="92"/>
      <c r="I6" s="93"/>
      <c r="J6" s="96" t="s">
        <v>84</v>
      </c>
      <c r="K6" s="92"/>
      <c r="L6" s="93"/>
      <c r="M6" s="77"/>
      <c r="O6" s="115"/>
      <c r="P6" s="115"/>
      <c r="Q6" s="96" t="s">
        <v>91</v>
      </c>
      <c r="R6" s="92"/>
      <c r="S6" s="92"/>
      <c r="T6" s="92"/>
      <c r="U6" s="92"/>
      <c r="V6" s="93"/>
    </row>
    <row r="7" spans="2:22" ht="14.4" customHeight="1">
      <c r="B7" s="115"/>
      <c r="C7" s="115"/>
      <c r="D7" s="85">
        <v>2024</v>
      </c>
      <c r="E7" s="86"/>
      <c r="F7" s="85">
        <v>2023</v>
      </c>
      <c r="G7" s="86"/>
      <c r="H7" s="102" t="s">
        <v>22</v>
      </c>
      <c r="I7" s="102" t="s">
        <v>47</v>
      </c>
      <c r="J7" s="102">
        <v>2023</v>
      </c>
      <c r="K7" s="102" t="s">
        <v>88</v>
      </c>
      <c r="L7" s="119" t="s">
        <v>95</v>
      </c>
      <c r="M7" s="77"/>
      <c r="O7" s="115"/>
      <c r="P7" s="115"/>
      <c r="Q7" s="85">
        <v>2024</v>
      </c>
      <c r="R7" s="86"/>
      <c r="S7" s="85">
        <v>2023</v>
      </c>
      <c r="T7" s="86"/>
      <c r="U7" s="102" t="s">
        <v>22</v>
      </c>
      <c r="V7" s="102" t="s">
        <v>64</v>
      </c>
    </row>
    <row r="8" spans="2:22" ht="14.4" customHeight="1" thickBot="1">
      <c r="B8" s="106" t="s">
        <v>23</v>
      </c>
      <c r="C8" s="106" t="s">
        <v>24</v>
      </c>
      <c r="D8" s="87"/>
      <c r="E8" s="88"/>
      <c r="F8" s="87"/>
      <c r="G8" s="88"/>
      <c r="H8" s="103"/>
      <c r="I8" s="103"/>
      <c r="J8" s="103"/>
      <c r="K8" s="103"/>
      <c r="L8" s="120"/>
      <c r="M8" s="77"/>
      <c r="O8" s="106" t="s">
        <v>23</v>
      </c>
      <c r="P8" s="106" t="s">
        <v>24</v>
      </c>
      <c r="Q8" s="87"/>
      <c r="R8" s="88"/>
      <c r="S8" s="87"/>
      <c r="T8" s="88"/>
      <c r="U8" s="103"/>
      <c r="V8" s="103"/>
    </row>
    <row r="9" spans="2:22" ht="14.4" customHeight="1">
      <c r="B9" s="106"/>
      <c r="C9" s="106"/>
      <c r="D9" s="6" t="s">
        <v>25</v>
      </c>
      <c r="E9" s="7" t="s">
        <v>2</v>
      </c>
      <c r="F9" s="6" t="s">
        <v>25</v>
      </c>
      <c r="G9" s="7" t="s">
        <v>2</v>
      </c>
      <c r="H9" s="108" t="s">
        <v>26</v>
      </c>
      <c r="I9" s="108" t="s">
        <v>48</v>
      </c>
      <c r="J9" s="108" t="s">
        <v>25</v>
      </c>
      <c r="K9" s="108" t="s">
        <v>96</v>
      </c>
      <c r="L9" s="121" t="s">
        <v>97</v>
      </c>
      <c r="M9" s="77"/>
      <c r="O9" s="106"/>
      <c r="P9" s="106"/>
      <c r="Q9" s="6" t="s">
        <v>25</v>
      </c>
      <c r="R9" s="7" t="s">
        <v>2</v>
      </c>
      <c r="S9" s="6" t="s">
        <v>25</v>
      </c>
      <c r="T9" s="7" t="s">
        <v>2</v>
      </c>
      <c r="U9" s="108" t="s">
        <v>26</v>
      </c>
      <c r="V9" s="108" t="s">
        <v>65</v>
      </c>
    </row>
    <row r="10" spans="2:22" ht="14.4" customHeight="1" thickBot="1">
      <c r="B10" s="107"/>
      <c r="C10" s="107"/>
      <c r="D10" s="9" t="s">
        <v>27</v>
      </c>
      <c r="E10" s="10" t="s">
        <v>28</v>
      </c>
      <c r="F10" s="9" t="s">
        <v>27</v>
      </c>
      <c r="G10" s="10" t="s">
        <v>28</v>
      </c>
      <c r="H10" s="109"/>
      <c r="I10" s="109"/>
      <c r="J10" s="109" t="s">
        <v>27</v>
      </c>
      <c r="K10" s="109"/>
      <c r="L10" s="122"/>
      <c r="M10" s="77"/>
      <c r="O10" s="107"/>
      <c r="P10" s="107"/>
      <c r="Q10" s="9" t="s">
        <v>27</v>
      </c>
      <c r="R10" s="10" t="s">
        <v>28</v>
      </c>
      <c r="S10" s="9" t="s">
        <v>27</v>
      </c>
      <c r="T10" s="10" t="s">
        <v>28</v>
      </c>
      <c r="U10" s="109"/>
      <c r="V10" s="109"/>
    </row>
    <row r="11" spans="2:22" ht="14.4" customHeight="1" thickBot="1">
      <c r="B11" s="12">
        <v>1</v>
      </c>
      <c r="C11" s="13" t="s">
        <v>11</v>
      </c>
      <c r="D11" s="14">
        <v>1164</v>
      </c>
      <c r="E11" s="15">
        <v>0.2091644204851752</v>
      </c>
      <c r="F11" s="14">
        <v>950</v>
      </c>
      <c r="G11" s="15">
        <v>0.17405643092707951</v>
      </c>
      <c r="H11" s="16">
        <v>0.22526315789473683</v>
      </c>
      <c r="I11" s="34">
        <v>0</v>
      </c>
      <c r="J11" s="14">
        <v>985</v>
      </c>
      <c r="K11" s="16">
        <v>0.18172588832487313</v>
      </c>
      <c r="L11" s="34">
        <v>0</v>
      </c>
      <c r="M11" s="77"/>
      <c r="O11" s="12">
        <v>1</v>
      </c>
      <c r="P11" s="13" t="s">
        <v>11</v>
      </c>
      <c r="Q11" s="14">
        <v>10097</v>
      </c>
      <c r="R11" s="15">
        <v>0.21011341171574238</v>
      </c>
      <c r="S11" s="14">
        <v>9613</v>
      </c>
      <c r="T11" s="15">
        <v>0.20321748689328598</v>
      </c>
      <c r="U11" s="16">
        <v>5.0348486424633299E-2</v>
      </c>
      <c r="V11" s="34">
        <v>0</v>
      </c>
    </row>
    <row r="12" spans="2:22" ht="14.4" customHeight="1" thickBot="1">
      <c r="B12" s="17">
        <v>2</v>
      </c>
      <c r="C12" s="18" t="s">
        <v>16</v>
      </c>
      <c r="D12" s="19">
        <v>936</v>
      </c>
      <c r="E12" s="20">
        <v>0.16819407008086254</v>
      </c>
      <c r="F12" s="19">
        <v>801</v>
      </c>
      <c r="G12" s="20">
        <v>0.14675705386588495</v>
      </c>
      <c r="H12" s="21">
        <v>0.1685393258426966</v>
      </c>
      <c r="I12" s="35">
        <v>0</v>
      </c>
      <c r="J12" s="19">
        <v>717</v>
      </c>
      <c r="K12" s="21">
        <v>0.30543933054393313</v>
      </c>
      <c r="L12" s="35">
        <v>0</v>
      </c>
      <c r="M12" s="77"/>
      <c r="O12" s="17">
        <v>2</v>
      </c>
      <c r="P12" s="18" t="s">
        <v>16</v>
      </c>
      <c r="Q12" s="19">
        <v>6866</v>
      </c>
      <c r="R12" s="20">
        <v>0.1428779523462699</v>
      </c>
      <c r="S12" s="19">
        <v>7158</v>
      </c>
      <c r="T12" s="20">
        <v>0.15131912734652461</v>
      </c>
      <c r="U12" s="21">
        <v>-4.0793517742386154E-2</v>
      </c>
      <c r="V12" s="35">
        <v>0</v>
      </c>
    </row>
    <row r="13" spans="2:22" ht="14.4" customHeight="1" thickBot="1">
      <c r="B13" s="12">
        <v>3</v>
      </c>
      <c r="C13" s="13" t="s">
        <v>13</v>
      </c>
      <c r="D13" s="14">
        <v>760</v>
      </c>
      <c r="E13" s="15">
        <v>0.13656783468104222</v>
      </c>
      <c r="F13" s="14">
        <v>772</v>
      </c>
      <c r="G13" s="15">
        <v>0.14144375229021619</v>
      </c>
      <c r="H13" s="16">
        <v>-1.5544041450777257E-2</v>
      </c>
      <c r="I13" s="34">
        <v>0</v>
      </c>
      <c r="J13" s="14">
        <v>526</v>
      </c>
      <c r="K13" s="16">
        <v>0.44486692015209117</v>
      </c>
      <c r="L13" s="34">
        <v>0</v>
      </c>
      <c r="M13" s="77"/>
      <c r="O13" s="12">
        <v>3</v>
      </c>
      <c r="P13" s="13" t="s">
        <v>13</v>
      </c>
      <c r="Q13" s="14">
        <v>5382</v>
      </c>
      <c r="R13" s="15">
        <v>0.11199667048173967</v>
      </c>
      <c r="S13" s="14">
        <v>5717</v>
      </c>
      <c r="T13" s="15">
        <v>0.12085658718078809</v>
      </c>
      <c r="U13" s="16">
        <v>-5.8597166345985663E-2</v>
      </c>
      <c r="V13" s="34">
        <v>0</v>
      </c>
    </row>
    <row r="14" spans="2:22" ht="14.4" customHeight="1" thickBot="1">
      <c r="B14" s="17">
        <v>4</v>
      </c>
      <c r="C14" s="18" t="s">
        <v>39</v>
      </c>
      <c r="D14" s="19">
        <v>489</v>
      </c>
      <c r="E14" s="20">
        <v>8.7870619946091647E-2</v>
      </c>
      <c r="F14" s="19">
        <v>658</v>
      </c>
      <c r="G14" s="20">
        <v>0.12055698057896666</v>
      </c>
      <c r="H14" s="21">
        <v>-0.25683890577507595</v>
      </c>
      <c r="I14" s="35">
        <v>0</v>
      </c>
      <c r="J14" s="19">
        <v>512</v>
      </c>
      <c r="K14" s="21">
        <v>-4.4921875E-2</v>
      </c>
      <c r="L14" s="35">
        <v>0</v>
      </c>
      <c r="M14" s="77"/>
      <c r="O14" s="17">
        <v>4</v>
      </c>
      <c r="P14" s="18" t="s">
        <v>39</v>
      </c>
      <c r="Q14" s="19">
        <v>5107</v>
      </c>
      <c r="R14" s="20">
        <v>0.10627406097180314</v>
      </c>
      <c r="S14" s="19">
        <v>5206</v>
      </c>
      <c r="T14" s="20">
        <v>0.11005411804498562</v>
      </c>
      <c r="U14" s="21">
        <v>-1.9016519400691489E-2</v>
      </c>
      <c r="V14" s="35">
        <v>0</v>
      </c>
    </row>
    <row r="15" spans="2:22" ht="14.4" customHeight="1" thickBot="1">
      <c r="B15" s="12">
        <v>5</v>
      </c>
      <c r="C15" s="13" t="s">
        <v>9</v>
      </c>
      <c r="D15" s="14">
        <v>460</v>
      </c>
      <c r="E15" s="15">
        <v>8.2659478885893978E-2</v>
      </c>
      <c r="F15" s="14">
        <v>410</v>
      </c>
      <c r="G15" s="15">
        <v>7.5119091242213262E-2</v>
      </c>
      <c r="H15" s="16">
        <v>0.12195121951219523</v>
      </c>
      <c r="I15" s="34">
        <v>2</v>
      </c>
      <c r="J15" s="14">
        <v>437</v>
      </c>
      <c r="K15" s="16">
        <v>5.2631578947368363E-2</v>
      </c>
      <c r="L15" s="34">
        <v>0</v>
      </c>
      <c r="M15" s="77"/>
      <c r="O15" s="12">
        <v>5</v>
      </c>
      <c r="P15" s="13" t="s">
        <v>17</v>
      </c>
      <c r="Q15" s="14">
        <v>4381</v>
      </c>
      <c r="R15" s="15">
        <v>9.1166371865570694E-2</v>
      </c>
      <c r="S15" s="14">
        <v>4010</v>
      </c>
      <c r="T15" s="15">
        <v>8.477084390326399E-2</v>
      </c>
      <c r="U15" s="16">
        <v>9.2518703241895262E-2</v>
      </c>
      <c r="V15" s="34">
        <v>0</v>
      </c>
    </row>
    <row r="16" spans="2:22" ht="14.4" customHeight="1" thickBot="1">
      <c r="B16" s="17">
        <v>6</v>
      </c>
      <c r="C16" s="18" t="s">
        <v>17</v>
      </c>
      <c r="D16" s="19">
        <v>433</v>
      </c>
      <c r="E16" s="20">
        <v>7.7807726864330642E-2</v>
      </c>
      <c r="F16" s="19">
        <v>613</v>
      </c>
      <c r="G16" s="20">
        <v>0.11231220227189447</v>
      </c>
      <c r="H16" s="21">
        <v>-0.29363784665579118</v>
      </c>
      <c r="I16" s="35">
        <v>-1</v>
      </c>
      <c r="J16" s="19">
        <v>429</v>
      </c>
      <c r="K16" s="21">
        <v>9.3240093240092303E-3</v>
      </c>
      <c r="L16" s="35">
        <v>0</v>
      </c>
      <c r="M16" s="77"/>
      <c r="O16" s="17">
        <v>6</v>
      </c>
      <c r="P16" s="18" t="s">
        <v>9</v>
      </c>
      <c r="Q16" s="19">
        <v>4269</v>
      </c>
      <c r="R16" s="20">
        <v>8.8835709083341999E-2</v>
      </c>
      <c r="S16" s="19">
        <v>3897</v>
      </c>
      <c r="T16" s="20">
        <v>8.2382039573820398E-2</v>
      </c>
      <c r="U16" s="21">
        <v>9.5458044649730622E-2</v>
      </c>
      <c r="V16" s="35">
        <v>0</v>
      </c>
    </row>
    <row r="17" spans="2:22" ht="14.4" customHeight="1" thickBot="1">
      <c r="B17" s="12">
        <v>7</v>
      </c>
      <c r="C17" s="13" t="s">
        <v>12</v>
      </c>
      <c r="D17" s="14">
        <v>384</v>
      </c>
      <c r="E17" s="15">
        <v>6.9002695417789764E-2</v>
      </c>
      <c r="F17" s="14">
        <v>461</v>
      </c>
      <c r="G17" s="15">
        <v>8.4463173323561749E-2</v>
      </c>
      <c r="H17" s="16">
        <v>-0.16702819956616055</v>
      </c>
      <c r="I17" s="34">
        <v>-1</v>
      </c>
      <c r="J17" s="14">
        <v>344</v>
      </c>
      <c r="K17" s="16">
        <v>0.11627906976744184</v>
      </c>
      <c r="L17" s="34">
        <v>0</v>
      </c>
      <c r="M17" s="77"/>
      <c r="O17" s="12">
        <v>7</v>
      </c>
      <c r="P17" s="13" t="s">
        <v>12</v>
      </c>
      <c r="Q17" s="14">
        <v>3980</v>
      </c>
      <c r="R17" s="15">
        <v>8.2821766725626883E-2</v>
      </c>
      <c r="S17" s="14">
        <v>3897</v>
      </c>
      <c r="T17" s="15">
        <v>8.2382039573820398E-2</v>
      </c>
      <c r="U17" s="16">
        <v>2.1298434693353796E-2</v>
      </c>
      <c r="V17" s="34">
        <v>-1</v>
      </c>
    </row>
    <row r="18" spans="2:22" ht="14.4" customHeight="1" thickBot="1">
      <c r="B18" s="17">
        <v>8</v>
      </c>
      <c r="C18" s="18" t="s">
        <v>15</v>
      </c>
      <c r="D18" s="19">
        <v>249</v>
      </c>
      <c r="E18" s="20">
        <v>4.4743935309973046E-2</v>
      </c>
      <c r="F18" s="19">
        <v>120</v>
      </c>
      <c r="G18" s="20">
        <v>2.1986075485525832E-2</v>
      </c>
      <c r="H18" s="21">
        <v>1.0750000000000002</v>
      </c>
      <c r="I18" s="35">
        <v>2</v>
      </c>
      <c r="J18" s="19">
        <v>154</v>
      </c>
      <c r="K18" s="21">
        <v>0.61688311688311681</v>
      </c>
      <c r="L18" s="35">
        <v>2</v>
      </c>
      <c r="M18" s="77"/>
      <c r="O18" s="17">
        <v>8</v>
      </c>
      <c r="P18" s="18" t="s">
        <v>18</v>
      </c>
      <c r="Q18" s="19">
        <v>2068</v>
      </c>
      <c r="R18" s="20">
        <v>4.3034023514722713E-2</v>
      </c>
      <c r="S18" s="19">
        <v>2173</v>
      </c>
      <c r="T18" s="20">
        <v>4.5936918653813628E-2</v>
      </c>
      <c r="U18" s="21">
        <v>-4.8320294523699903E-2</v>
      </c>
      <c r="V18" s="35">
        <v>0</v>
      </c>
    </row>
    <row r="19" spans="2:22" ht="14.4" customHeight="1" thickBot="1">
      <c r="B19" s="12">
        <v>9</v>
      </c>
      <c r="C19" s="13" t="s">
        <v>18</v>
      </c>
      <c r="D19" s="14">
        <v>239</v>
      </c>
      <c r="E19" s="15">
        <v>4.2946990116801441E-2</v>
      </c>
      <c r="F19" s="14">
        <v>228</v>
      </c>
      <c r="G19" s="15">
        <v>4.1773543422499081E-2</v>
      </c>
      <c r="H19" s="16">
        <v>4.8245614035087758E-2</v>
      </c>
      <c r="I19" s="34">
        <v>-1</v>
      </c>
      <c r="J19" s="14">
        <v>218</v>
      </c>
      <c r="K19" s="16">
        <v>9.6330275229357776E-2</v>
      </c>
      <c r="L19" s="34">
        <v>-1</v>
      </c>
      <c r="M19" s="77"/>
      <c r="O19" s="12">
        <v>9</v>
      </c>
      <c r="P19" s="13" t="s">
        <v>15</v>
      </c>
      <c r="Q19" s="14">
        <v>1473</v>
      </c>
      <c r="R19" s="15">
        <v>3.0652377484132763E-2</v>
      </c>
      <c r="S19" s="14">
        <v>1576</v>
      </c>
      <c r="T19" s="15">
        <v>3.3316421444275324E-2</v>
      </c>
      <c r="U19" s="16">
        <v>-6.5355329949238539E-2</v>
      </c>
      <c r="V19" s="34">
        <v>0</v>
      </c>
    </row>
    <row r="20" spans="2:22" ht="14.4" customHeight="1" thickBot="1">
      <c r="B20" s="17">
        <v>10</v>
      </c>
      <c r="C20" s="18" t="s">
        <v>14</v>
      </c>
      <c r="D20" s="19">
        <v>152</v>
      </c>
      <c r="E20" s="20">
        <v>2.7313566936208445E-2</v>
      </c>
      <c r="F20" s="19">
        <v>140</v>
      </c>
      <c r="G20" s="20">
        <v>2.5650421399780139E-2</v>
      </c>
      <c r="H20" s="21">
        <v>8.5714285714285632E-2</v>
      </c>
      <c r="I20" s="35">
        <v>-1</v>
      </c>
      <c r="J20" s="19">
        <v>183</v>
      </c>
      <c r="K20" s="21">
        <v>-0.1693989071038251</v>
      </c>
      <c r="L20" s="35">
        <v>-1</v>
      </c>
      <c r="M20" s="77"/>
      <c r="O20" s="17">
        <v>10</v>
      </c>
      <c r="P20" s="18" t="s">
        <v>14</v>
      </c>
      <c r="Q20" s="19">
        <v>1193</v>
      </c>
      <c r="R20" s="20">
        <v>2.4825720528561024E-2</v>
      </c>
      <c r="S20" s="19">
        <v>1346</v>
      </c>
      <c r="T20" s="20">
        <v>2.8454253340098087E-2</v>
      </c>
      <c r="U20" s="21">
        <v>-0.11367013372956913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84</v>
      </c>
      <c r="E21" s="15">
        <v>1.509433962264151E-2</v>
      </c>
      <c r="F21" s="14">
        <v>85</v>
      </c>
      <c r="G21" s="15">
        <v>1.5573470135580799E-2</v>
      </c>
      <c r="H21" s="16">
        <v>-1.1764705882352899E-2</v>
      </c>
      <c r="I21" s="34">
        <v>0</v>
      </c>
      <c r="J21" s="14">
        <v>73</v>
      </c>
      <c r="K21" s="16">
        <v>0.15068493150684925</v>
      </c>
      <c r="L21" s="34">
        <v>0</v>
      </c>
      <c r="M21" s="77"/>
      <c r="O21" s="12">
        <v>11</v>
      </c>
      <c r="P21" s="13" t="s">
        <v>4</v>
      </c>
      <c r="Q21" s="14">
        <v>624</v>
      </c>
      <c r="R21" s="15">
        <v>1.2985121215274165E-2</v>
      </c>
      <c r="S21" s="14">
        <v>609</v>
      </c>
      <c r="T21" s="15">
        <v>1.2874175545408421E-2</v>
      </c>
      <c r="U21" s="16">
        <v>2.4630541871921263E-2</v>
      </c>
      <c r="V21" s="34">
        <v>0</v>
      </c>
    </row>
    <row r="22" spans="2:22" ht="14.4" customHeight="1" thickBot="1">
      <c r="B22" s="17">
        <v>12</v>
      </c>
      <c r="C22" s="18" t="s">
        <v>71</v>
      </c>
      <c r="D22" s="19">
        <v>35</v>
      </c>
      <c r="E22" s="20">
        <v>6.2893081761006293E-3</v>
      </c>
      <c r="F22" s="19">
        <v>22</v>
      </c>
      <c r="G22" s="20">
        <v>4.0307805056797362E-3</v>
      </c>
      <c r="H22" s="21">
        <v>0.59090909090909083</v>
      </c>
      <c r="I22" s="35">
        <v>2</v>
      </c>
      <c r="J22" s="19">
        <v>33</v>
      </c>
      <c r="K22" s="21">
        <v>6.0606060606060552E-2</v>
      </c>
      <c r="L22" s="35">
        <v>1</v>
      </c>
      <c r="M22" s="77"/>
      <c r="O22" s="17">
        <v>12</v>
      </c>
      <c r="P22" s="18" t="s">
        <v>69</v>
      </c>
      <c r="Q22" s="19">
        <v>607</v>
      </c>
      <c r="R22" s="20">
        <v>1.2631359900114452E-2</v>
      </c>
      <c r="S22" s="19">
        <v>333</v>
      </c>
      <c r="T22" s="20">
        <v>7.0395738203957378E-3</v>
      </c>
      <c r="U22" s="21">
        <v>0.82282282282282293</v>
      </c>
      <c r="V22" s="35">
        <v>1</v>
      </c>
    </row>
    <row r="23" spans="2:22" ht="14.4" customHeight="1" thickBot="1">
      <c r="B23" s="12">
        <v>13</v>
      </c>
      <c r="C23" s="13" t="s">
        <v>98</v>
      </c>
      <c r="D23" s="14">
        <v>28</v>
      </c>
      <c r="E23" s="15">
        <v>5.0314465408805029E-3</v>
      </c>
      <c r="F23" s="14">
        <v>10</v>
      </c>
      <c r="G23" s="15">
        <v>1.8321729571271529E-3</v>
      </c>
      <c r="H23" s="16">
        <v>1.7999999999999998</v>
      </c>
      <c r="I23" s="34">
        <v>3</v>
      </c>
      <c r="J23" s="14">
        <v>6</v>
      </c>
      <c r="K23" s="16">
        <v>3.666666666666667</v>
      </c>
      <c r="L23" s="34">
        <v>7</v>
      </c>
      <c r="M23" s="77"/>
      <c r="O23" s="12">
        <v>13</v>
      </c>
      <c r="P23" s="13" t="s">
        <v>62</v>
      </c>
      <c r="Q23" s="14">
        <v>410</v>
      </c>
      <c r="R23" s="15">
        <v>8.5318905420871914E-3</v>
      </c>
      <c r="S23" s="14">
        <v>366</v>
      </c>
      <c r="T23" s="15">
        <v>7.7371892440385587E-3</v>
      </c>
      <c r="U23" s="16">
        <v>0.12021857923497259</v>
      </c>
      <c r="V23" s="34">
        <v>-1</v>
      </c>
    </row>
    <row r="24" spans="2:22" ht="14.4" customHeight="1" thickBot="1">
      <c r="B24" s="17">
        <v>14</v>
      </c>
      <c r="C24" s="18" t="s">
        <v>62</v>
      </c>
      <c r="D24" s="19">
        <v>24</v>
      </c>
      <c r="E24" s="20">
        <v>4.3126684636118602E-3</v>
      </c>
      <c r="F24" s="19">
        <v>47</v>
      </c>
      <c r="G24" s="20">
        <v>8.6112128984976184E-3</v>
      </c>
      <c r="H24" s="21">
        <v>-0.48936170212765961</v>
      </c>
      <c r="I24" s="35">
        <v>-1</v>
      </c>
      <c r="J24" s="19">
        <v>40</v>
      </c>
      <c r="K24" s="21">
        <v>-0.4</v>
      </c>
      <c r="L24" s="35">
        <v>-2</v>
      </c>
      <c r="M24" s="77"/>
      <c r="O24" s="17">
        <v>14</v>
      </c>
      <c r="P24" s="18" t="s">
        <v>71</v>
      </c>
      <c r="Q24" s="19">
        <v>279</v>
      </c>
      <c r="R24" s="20">
        <v>5.8058474664446991E-3</v>
      </c>
      <c r="S24" s="19">
        <v>196</v>
      </c>
      <c r="T24" s="20">
        <v>4.1434128192119057E-3</v>
      </c>
      <c r="U24" s="21">
        <v>0.42346938775510212</v>
      </c>
      <c r="V24" s="35">
        <v>1</v>
      </c>
    </row>
    <row r="25" spans="2:22" ht="14.4" customHeight="1" thickBot="1">
      <c r="B25" s="12">
        <v>15</v>
      </c>
      <c r="C25" s="13" t="s">
        <v>72</v>
      </c>
      <c r="D25" s="14">
        <v>22</v>
      </c>
      <c r="E25" s="15">
        <v>3.9532794249775381E-3</v>
      </c>
      <c r="F25" s="14">
        <v>21</v>
      </c>
      <c r="G25" s="15">
        <v>3.8475632099670208E-3</v>
      </c>
      <c r="H25" s="16">
        <v>4.7619047619047672E-2</v>
      </c>
      <c r="I25" s="34">
        <v>0</v>
      </c>
      <c r="J25" s="14">
        <v>5</v>
      </c>
      <c r="K25" s="16">
        <v>3.4000000000000004</v>
      </c>
      <c r="L25" s="34">
        <v>8</v>
      </c>
      <c r="M25" s="77"/>
      <c r="O25" s="12">
        <v>15</v>
      </c>
      <c r="P25" s="13" t="s">
        <v>72</v>
      </c>
      <c r="Q25" s="14">
        <v>140</v>
      </c>
      <c r="R25" s="15">
        <v>2.9133284777858705E-3</v>
      </c>
      <c r="S25" s="14">
        <v>221</v>
      </c>
      <c r="T25" s="15">
        <v>4.6719093522746488E-3</v>
      </c>
      <c r="U25" s="16">
        <v>-0.36651583710407243</v>
      </c>
      <c r="V25" s="34">
        <v>-1</v>
      </c>
    </row>
    <row r="26" spans="2:22" ht="15" thickBot="1">
      <c r="B26" s="100" t="s">
        <v>81</v>
      </c>
      <c r="C26" s="101"/>
      <c r="D26" s="23">
        <f>SUM(D11:D25)</f>
        <v>5459</v>
      </c>
      <c r="E26" s="24">
        <f>D26/D28</f>
        <v>0.98095238095238091</v>
      </c>
      <c r="F26" s="23">
        <f>SUM(F11:F25)</f>
        <v>5338</v>
      </c>
      <c r="G26" s="24">
        <f>F26/F28</f>
        <v>0.97801392451447422</v>
      </c>
      <c r="H26" s="25">
        <f>D26/F26-1</f>
        <v>2.2667665792431624E-2</v>
      </c>
      <c r="I26" s="36"/>
      <c r="J26" s="23">
        <f>SUM(J11:J25)</f>
        <v>4662</v>
      </c>
      <c r="K26" s="24">
        <f>E26/J26-1</f>
        <v>-0.9997895855038712</v>
      </c>
      <c r="L26" s="23"/>
      <c r="M26" s="77"/>
      <c r="O26" s="100" t="s">
        <v>81</v>
      </c>
      <c r="P26" s="101"/>
      <c r="Q26" s="23">
        <f>SUM(Q11:Q25)</f>
        <v>46876</v>
      </c>
      <c r="R26" s="24">
        <f>Q26/Q28</f>
        <v>0.97546561231921758</v>
      </c>
      <c r="S26" s="23">
        <f>SUM(S11:S25)</f>
        <v>46318</v>
      </c>
      <c r="T26" s="24">
        <f>S26/S28</f>
        <v>0.97915609673600545</v>
      </c>
      <c r="U26" s="25">
        <f>Q26/S26-1</f>
        <v>1.2047152295004082E-2</v>
      </c>
      <c r="V26" s="36"/>
    </row>
    <row r="27" spans="2:22" ht="15" thickBot="1">
      <c r="B27" s="100" t="s">
        <v>29</v>
      </c>
      <c r="C27" s="101"/>
      <c r="D27" s="23">
        <f>D28-SUM(D11:D25)</f>
        <v>106</v>
      </c>
      <c r="E27" s="24">
        <f>D27/D28</f>
        <v>1.9047619047619049E-2</v>
      </c>
      <c r="F27" s="23">
        <f>F28-SUM(F11:F25)</f>
        <v>120</v>
      </c>
      <c r="G27" s="24">
        <f>F27/F28</f>
        <v>2.1986075485525832E-2</v>
      </c>
      <c r="H27" s="25">
        <f>D27/F27-1</f>
        <v>-0.1166666666666667</v>
      </c>
      <c r="I27" s="36"/>
      <c r="J27" s="23">
        <f>J28-SUM(J11:J25)</f>
        <v>139</v>
      </c>
      <c r="K27" s="24">
        <f>E27/J27-1</f>
        <v>-0.99986296676944164</v>
      </c>
      <c r="L27" s="23"/>
      <c r="M27" s="77"/>
      <c r="O27" s="100" t="s">
        <v>29</v>
      </c>
      <c r="P27" s="101"/>
      <c r="Q27" s="23">
        <f>Q28-SUM(Q11:Q25)</f>
        <v>1179</v>
      </c>
      <c r="R27" s="24">
        <f>Q27/Q28</f>
        <v>2.4534387680782435E-2</v>
      </c>
      <c r="S27" s="23">
        <f>S28-SUM(S11:S25)</f>
        <v>986</v>
      </c>
      <c r="T27" s="24">
        <f>S27/S28</f>
        <v>2.0843903263994587E-2</v>
      </c>
      <c r="U27" s="25">
        <f>Q27/S27-1</f>
        <v>0.1957403651115619</v>
      </c>
      <c r="V27" s="37"/>
    </row>
    <row r="28" spans="2:22" ht="15" thickBot="1">
      <c r="B28" s="98" t="s">
        <v>53</v>
      </c>
      <c r="C28" s="99"/>
      <c r="D28" s="26">
        <v>5565</v>
      </c>
      <c r="E28" s="27">
        <v>1</v>
      </c>
      <c r="F28" s="26">
        <v>5458</v>
      </c>
      <c r="G28" s="27">
        <v>1</v>
      </c>
      <c r="H28" s="28">
        <v>1.960425064126059E-2</v>
      </c>
      <c r="I28" s="39"/>
      <c r="J28" s="26">
        <v>4801</v>
      </c>
      <c r="K28" s="28">
        <v>0.15913351385128105</v>
      </c>
      <c r="L28" s="26"/>
      <c r="M28" s="77"/>
      <c r="N28" s="33"/>
      <c r="O28" s="98" t="s">
        <v>53</v>
      </c>
      <c r="P28" s="99"/>
      <c r="Q28" s="26">
        <v>48055</v>
      </c>
      <c r="R28" s="27">
        <v>1</v>
      </c>
      <c r="S28" s="26">
        <v>47304</v>
      </c>
      <c r="T28" s="27">
        <v>1</v>
      </c>
      <c r="U28" s="28">
        <v>1.5876035853204851E-2</v>
      </c>
      <c r="V28" s="39"/>
    </row>
    <row r="29" spans="2:22" ht="14.4">
      <c r="B29" s="40" t="s">
        <v>58</v>
      </c>
      <c r="M29" s="77"/>
      <c r="O29" s="40" t="s">
        <v>58</v>
      </c>
    </row>
    <row r="30" spans="2:22" ht="14.4">
      <c r="B30" s="41" t="s">
        <v>59</v>
      </c>
      <c r="M30" s="77"/>
      <c r="O30" s="41" t="s">
        <v>59</v>
      </c>
    </row>
    <row r="31" spans="2:22">
      <c r="B31" s="30"/>
    </row>
    <row r="32" spans="2:22">
      <c r="B32" s="31"/>
    </row>
    <row r="33" spans="2:22" ht="15" customHeight="1">
      <c r="B33" s="89" t="s">
        <v>99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29"/>
      <c r="O33" s="89" t="s">
        <v>74</v>
      </c>
      <c r="P33" s="89"/>
      <c r="Q33" s="89"/>
      <c r="R33" s="89"/>
      <c r="S33" s="89"/>
      <c r="T33" s="89"/>
      <c r="U33" s="89"/>
      <c r="V33" s="89"/>
    </row>
    <row r="34" spans="2:22" ht="15" customHeight="1">
      <c r="B34" s="90" t="s">
        <v>100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29"/>
      <c r="O34" s="90" t="s">
        <v>75</v>
      </c>
      <c r="P34" s="90"/>
      <c r="Q34" s="90"/>
      <c r="R34" s="90"/>
      <c r="S34" s="90"/>
      <c r="T34" s="90"/>
      <c r="U34" s="90"/>
      <c r="V34" s="90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33</v>
      </c>
      <c r="O35" s="32"/>
      <c r="P35" s="32"/>
      <c r="Q35" s="32"/>
      <c r="R35" s="32"/>
      <c r="S35" s="32"/>
      <c r="T35" s="32"/>
      <c r="U35" s="32"/>
      <c r="V35" s="5" t="s">
        <v>33</v>
      </c>
    </row>
    <row r="36" spans="2:22">
      <c r="B36" s="112" t="s">
        <v>0</v>
      </c>
      <c r="C36" s="114" t="s">
        <v>46</v>
      </c>
      <c r="D36" s="116" t="s">
        <v>86</v>
      </c>
      <c r="E36" s="94"/>
      <c r="F36" s="94"/>
      <c r="G36" s="94"/>
      <c r="H36" s="94"/>
      <c r="I36" s="95"/>
      <c r="J36" s="116" t="s">
        <v>83</v>
      </c>
      <c r="K36" s="94"/>
      <c r="L36" s="95"/>
      <c r="O36" s="112" t="s">
        <v>0</v>
      </c>
      <c r="P36" s="114" t="s">
        <v>46</v>
      </c>
      <c r="Q36" s="116" t="s">
        <v>94</v>
      </c>
      <c r="R36" s="94"/>
      <c r="S36" s="94"/>
      <c r="T36" s="94"/>
      <c r="U36" s="94"/>
      <c r="V36" s="95"/>
    </row>
    <row r="37" spans="2:22" ht="15" customHeight="1" thickBot="1">
      <c r="B37" s="113"/>
      <c r="C37" s="115"/>
      <c r="D37" s="96" t="s">
        <v>87</v>
      </c>
      <c r="E37" s="92"/>
      <c r="F37" s="92"/>
      <c r="G37" s="92"/>
      <c r="H37" s="92"/>
      <c r="I37" s="93"/>
      <c r="J37" s="96" t="s">
        <v>84</v>
      </c>
      <c r="K37" s="92"/>
      <c r="L37" s="93"/>
      <c r="O37" s="113"/>
      <c r="P37" s="115"/>
      <c r="Q37" s="96" t="s">
        <v>91</v>
      </c>
      <c r="R37" s="92"/>
      <c r="S37" s="92"/>
      <c r="T37" s="92"/>
      <c r="U37" s="92"/>
      <c r="V37" s="93"/>
    </row>
    <row r="38" spans="2:22" ht="15" customHeight="1">
      <c r="B38" s="113"/>
      <c r="C38" s="115"/>
      <c r="D38" s="85">
        <v>2024</v>
      </c>
      <c r="E38" s="86"/>
      <c r="F38" s="85">
        <v>2023</v>
      </c>
      <c r="G38" s="86"/>
      <c r="H38" s="102" t="s">
        <v>22</v>
      </c>
      <c r="I38" s="102" t="s">
        <v>47</v>
      </c>
      <c r="J38" s="102">
        <v>2023</v>
      </c>
      <c r="K38" s="102" t="s">
        <v>88</v>
      </c>
      <c r="L38" s="119" t="s">
        <v>95</v>
      </c>
      <c r="O38" s="113"/>
      <c r="P38" s="115"/>
      <c r="Q38" s="85">
        <v>2024</v>
      </c>
      <c r="R38" s="86"/>
      <c r="S38" s="85">
        <v>2023</v>
      </c>
      <c r="T38" s="86"/>
      <c r="U38" s="102" t="s">
        <v>22</v>
      </c>
      <c r="V38" s="102" t="s">
        <v>64</v>
      </c>
    </row>
    <row r="39" spans="2:22" ht="14.4" customHeight="1" thickBot="1">
      <c r="B39" s="104" t="s">
        <v>23</v>
      </c>
      <c r="C39" s="106" t="s">
        <v>46</v>
      </c>
      <c r="D39" s="87"/>
      <c r="E39" s="88"/>
      <c r="F39" s="87"/>
      <c r="G39" s="88"/>
      <c r="H39" s="103"/>
      <c r="I39" s="103"/>
      <c r="J39" s="103"/>
      <c r="K39" s="103"/>
      <c r="L39" s="120"/>
      <c r="O39" s="104" t="s">
        <v>23</v>
      </c>
      <c r="P39" s="106" t="s">
        <v>46</v>
      </c>
      <c r="Q39" s="87"/>
      <c r="R39" s="88"/>
      <c r="S39" s="87"/>
      <c r="T39" s="88"/>
      <c r="U39" s="103"/>
      <c r="V39" s="103"/>
    </row>
    <row r="40" spans="2:22" ht="15" customHeight="1">
      <c r="B40" s="104"/>
      <c r="C40" s="106"/>
      <c r="D40" s="6" t="s">
        <v>25</v>
      </c>
      <c r="E40" s="7" t="s">
        <v>2</v>
      </c>
      <c r="F40" s="6" t="s">
        <v>25</v>
      </c>
      <c r="G40" s="7" t="s">
        <v>2</v>
      </c>
      <c r="H40" s="108" t="s">
        <v>26</v>
      </c>
      <c r="I40" s="108" t="s">
        <v>48</v>
      </c>
      <c r="J40" s="108" t="s">
        <v>25</v>
      </c>
      <c r="K40" s="108" t="s">
        <v>96</v>
      </c>
      <c r="L40" s="121" t="s">
        <v>97</v>
      </c>
      <c r="O40" s="104"/>
      <c r="P40" s="106"/>
      <c r="Q40" s="6" t="s">
        <v>25</v>
      </c>
      <c r="R40" s="7" t="s">
        <v>2</v>
      </c>
      <c r="S40" s="6" t="s">
        <v>25</v>
      </c>
      <c r="T40" s="7" t="s">
        <v>2</v>
      </c>
      <c r="U40" s="108" t="s">
        <v>26</v>
      </c>
      <c r="V40" s="108" t="s">
        <v>65</v>
      </c>
    </row>
    <row r="41" spans="2:22" ht="14.25" customHeight="1" thickBot="1">
      <c r="B41" s="105"/>
      <c r="C41" s="107"/>
      <c r="D41" s="9" t="s">
        <v>27</v>
      </c>
      <c r="E41" s="10" t="s">
        <v>28</v>
      </c>
      <c r="F41" s="9" t="s">
        <v>27</v>
      </c>
      <c r="G41" s="10" t="s">
        <v>28</v>
      </c>
      <c r="H41" s="109"/>
      <c r="I41" s="109"/>
      <c r="J41" s="109" t="s">
        <v>27</v>
      </c>
      <c r="K41" s="109"/>
      <c r="L41" s="122"/>
      <c r="O41" s="105"/>
      <c r="P41" s="107"/>
      <c r="Q41" s="9" t="s">
        <v>27</v>
      </c>
      <c r="R41" s="10" t="s">
        <v>28</v>
      </c>
      <c r="S41" s="9" t="s">
        <v>27</v>
      </c>
      <c r="T41" s="10" t="s">
        <v>28</v>
      </c>
      <c r="U41" s="109"/>
      <c r="V41" s="109"/>
    </row>
    <row r="42" spans="2:22" ht="14.4" thickBot="1">
      <c r="B42" s="12">
        <v>1</v>
      </c>
      <c r="C42" s="13" t="s">
        <v>49</v>
      </c>
      <c r="D42" s="14">
        <v>854</v>
      </c>
      <c r="E42" s="15">
        <v>0.15345911949685534</v>
      </c>
      <c r="F42" s="14">
        <v>705</v>
      </c>
      <c r="G42" s="15">
        <v>0.12916819347746428</v>
      </c>
      <c r="H42" s="16">
        <v>0.21134751773049643</v>
      </c>
      <c r="I42" s="34">
        <v>0</v>
      </c>
      <c r="J42" s="14">
        <v>725</v>
      </c>
      <c r="K42" s="16">
        <v>0.17793103448275871</v>
      </c>
      <c r="L42" s="34">
        <v>0</v>
      </c>
      <c r="O42" s="12">
        <v>1</v>
      </c>
      <c r="P42" s="13" t="s">
        <v>49</v>
      </c>
      <c r="Q42" s="14">
        <v>7120</v>
      </c>
      <c r="R42" s="15">
        <v>0.14816356258453856</v>
      </c>
      <c r="S42" s="14">
        <v>7442</v>
      </c>
      <c r="T42" s="15">
        <v>0.15732284796211737</v>
      </c>
      <c r="U42" s="16">
        <v>-4.3267938726148869E-2</v>
      </c>
      <c r="V42" s="34">
        <v>0</v>
      </c>
    </row>
    <row r="43" spans="2:22" ht="14.4" thickBot="1">
      <c r="B43" s="17">
        <v>2</v>
      </c>
      <c r="C43" s="18" t="s">
        <v>66</v>
      </c>
      <c r="D43" s="19">
        <v>602</v>
      </c>
      <c r="E43" s="20">
        <v>0.10817610062893082</v>
      </c>
      <c r="F43" s="19">
        <v>546</v>
      </c>
      <c r="G43" s="20">
        <v>0.10003664345914254</v>
      </c>
      <c r="H43" s="21">
        <v>0.10256410256410264</v>
      </c>
      <c r="I43" s="35">
        <v>0</v>
      </c>
      <c r="J43" s="19">
        <v>369</v>
      </c>
      <c r="K43" s="21">
        <v>0.63143631436314362</v>
      </c>
      <c r="L43" s="35">
        <v>1</v>
      </c>
      <c r="O43" s="17">
        <v>2</v>
      </c>
      <c r="P43" s="18" t="s">
        <v>50</v>
      </c>
      <c r="Q43" s="19">
        <v>3979</v>
      </c>
      <c r="R43" s="20">
        <v>8.2800957236499842E-2</v>
      </c>
      <c r="S43" s="19">
        <v>3897</v>
      </c>
      <c r="T43" s="20">
        <v>8.2382039573820398E-2</v>
      </c>
      <c r="U43" s="21">
        <v>2.1041827046446082E-2</v>
      </c>
      <c r="V43" s="35">
        <v>0</v>
      </c>
    </row>
    <row r="44" spans="2:22" ht="14.4" thickBot="1">
      <c r="B44" s="12">
        <v>3</v>
      </c>
      <c r="C44" s="13" t="s">
        <v>55</v>
      </c>
      <c r="D44" s="14">
        <v>404</v>
      </c>
      <c r="E44" s="15">
        <v>7.2596585804132974E-2</v>
      </c>
      <c r="F44" s="14">
        <v>336</v>
      </c>
      <c r="G44" s="15">
        <v>6.1561011359472333E-2</v>
      </c>
      <c r="H44" s="16">
        <v>0.20238095238095233</v>
      </c>
      <c r="I44" s="34">
        <v>2</v>
      </c>
      <c r="J44" s="14">
        <v>374</v>
      </c>
      <c r="K44" s="16">
        <v>8.0213903743315607E-2</v>
      </c>
      <c r="L44" s="34">
        <v>-1</v>
      </c>
      <c r="O44" s="12">
        <v>3</v>
      </c>
      <c r="P44" s="13" t="s">
        <v>66</v>
      </c>
      <c r="Q44" s="14">
        <v>3823</v>
      </c>
      <c r="R44" s="15">
        <v>7.9554676932681298E-2</v>
      </c>
      <c r="S44" s="14">
        <v>3874</v>
      </c>
      <c r="T44" s="15">
        <v>8.1895822763402668E-2</v>
      </c>
      <c r="U44" s="16">
        <v>-1.3164687661331942E-2</v>
      </c>
      <c r="V44" s="34">
        <v>0</v>
      </c>
    </row>
    <row r="45" spans="2:22" ht="14.4" thickBot="1">
      <c r="B45" s="17">
        <v>4</v>
      </c>
      <c r="C45" s="18" t="s">
        <v>51</v>
      </c>
      <c r="D45" s="19">
        <v>400</v>
      </c>
      <c r="E45" s="20">
        <v>7.1877807726864335E-2</v>
      </c>
      <c r="F45" s="19">
        <v>316</v>
      </c>
      <c r="G45" s="20">
        <v>5.7896665445218029E-2</v>
      </c>
      <c r="H45" s="21">
        <v>0.26582278481012667</v>
      </c>
      <c r="I45" s="35">
        <v>2</v>
      </c>
      <c r="J45" s="19">
        <v>273</v>
      </c>
      <c r="K45" s="21">
        <v>0.4652014652014651</v>
      </c>
      <c r="L45" s="35">
        <v>2</v>
      </c>
      <c r="O45" s="17">
        <v>4</v>
      </c>
      <c r="P45" s="18" t="s">
        <v>55</v>
      </c>
      <c r="Q45" s="19">
        <v>3559</v>
      </c>
      <c r="R45" s="20">
        <v>7.4060971803142236E-2</v>
      </c>
      <c r="S45" s="19">
        <v>3092</v>
      </c>
      <c r="T45" s="20">
        <v>6.5364451209200064E-2</v>
      </c>
      <c r="U45" s="21">
        <v>0.15103492884864167</v>
      </c>
      <c r="V45" s="35">
        <v>1</v>
      </c>
    </row>
    <row r="46" spans="2:22" ht="14.4" thickBot="1">
      <c r="B46" s="12">
        <v>5</v>
      </c>
      <c r="C46" s="13" t="s">
        <v>50</v>
      </c>
      <c r="D46" s="14">
        <v>384</v>
      </c>
      <c r="E46" s="15">
        <v>6.9002695417789764E-2</v>
      </c>
      <c r="F46" s="14">
        <v>461</v>
      </c>
      <c r="G46" s="15">
        <v>8.4463173323561749E-2</v>
      </c>
      <c r="H46" s="16">
        <v>-0.16702819956616055</v>
      </c>
      <c r="I46" s="34">
        <v>-2</v>
      </c>
      <c r="J46" s="14">
        <v>344</v>
      </c>
      <c r="K46" s="16">
        <v>0.11627906976744184</v>
      </c>
      <c r="L46" s="34">
        <v>-1</v>
      </c>
      <c r="O46" s="12">
        <v>5</v>
      </c>
      <c r="P46" s="13" t="s">
        <v>57</v>
      </c>
      <c r="Q46" s="14">
        <v>2792</v>
      </c>
      <c r="R46" s="15">
        <v>5.8100093642701071E-2</v>
      </c>
      <c r="S46" s="14">
        <v>2933</v>
      </c>
      <c r="T46" s="15">
        <v>6.2003213258921018E-2</v>
      </c>
      <c r="U46" s="16">
        <v>-4.807364473235598E-2</v>
      </c>
      <c r="V46" s="34">
        <v>1</v>
      </c>
    </row>
    <row r="47" spans="2:22" ht="14.4" thickBot="1">
      <c r="B47" s="17">
        <v>6</v>
      </c>
      <c r="C47" s="18" t="s">
        <v>57</v>
      </c>
      <c r="D47" s="19">
        <v>256</v>
      </c>
      <c r="E47" s="20">
        <v>4.6001796945193171E-2</v>
      </c>
      <c r="F47" s="19">
        <v>403</v>
      </c>
      <c r="G47" s="20">
        <v>7.3836570172224253E-2</v>
      </c>
      <c r="H47" s="21">
        <v>-0.36476426799007444</v>
      </c>
      <c r="I47" s="35">
        <v>-2</v>
      </c>
      <c r="J47" s="19">
        <v>314</v>
      </c>
      <c r="K47" s="21">
        <v>-0.1847133757961783</v>
      </c>
      <c r="L47" s="35">
        <v>-1</v>
      </c>
      <c r="O47" s="17">
        <v>6</v>
      </c>
      <c r="P47" s="18" t="s">
        <v>51</v>
      </c>
      <c r="Q47" s="19">
        <v>2657</v>
      </c>
      <c r="R47" s="20">
        <v>5.5290812610550411E-2</v>
      </c>
      <c r="S47" s="19">
        <v>3250</v>
      </c>
      <c r="T47" s="20">
        <v>6.87045492981566E-2</v>
      </c>
      <c r="U47" s="21">
        <v>-0.18246153846153845</v>
      </c>
      <c r="V47" s="35">
        <v>-2</v>
      </c>
    </row>
    <row r="48" spans="2:22" ht="14.4" thickBot="1">
      <c r="B48" s="12">
        <v>7</v>
      </c>
      <c r="C48" s="13" t="s">
        <v>82</v>
      </c>
      <c r="D48" s="14">
        <v>205</v>
      </c>
      <c r="E48" s="15">
        <v>3.6837376460017966E-2</v>
      </c>
      <c r="F48" s="14">
        <v>56</v>
      </c>
      <c r="G48" s="15">
        <v>1.0260168559912056E-2</v>
      </c>
      <c r="H48" s="16">
        <v>2.6607142857142856</v>
      </c>
      <c r="I48" s="34">
        <v>18</v>
      </c>
      <c r="J48" s="14">
        <v>181</v>
      </c>
      <c r="K48" s="16">
        <v>0.13259668508287303</v>
      </c>
      <c r="L48" s="34">
        <v>1</v>
      </c>
      <c r="O48" s="12">
        <v>7</v>
      </c>
      <c r="P48" s="13" t="s">
        <v>68</v>
      </c>
      <c r="Q48" s="14">
        <v>1800</v>
      </c>
      <c r="R48" s="15">
        <v>3.7457080428675474E-2</v>
      </c>
      <c r="S48" s="14">
        <v>1826</v>
      </c>
      <c r="T48" s="15">
        <v>3.8601386774902754E-2</v>
      </c>
      <c r="U48" s="16">
        <v>-1.4238773274917849E-2</v>
      </c>
      <c r="V48" s="34">
        <v>0</v>
      </c>
    </row>
    <row r="49" spans="2:22" ht="14.4" thickBot="1">
      <c r="B49" s="17">
        <v>8</v>
      </c>
      <c r="C49" s="18" t="s">
        <v>68</v>
      </c>
      <c r="D49" s="19">
        <v>193</v>
      </c>
      <c r="E49" s="20">
        <v>3.4681042228212042E-2</v>
      </c>
      <c r="F49" s="19">
        <v>280</v>
      </c>
      <c r="G49" s="20">
        <v>5.1300842799560278E-2</v>
      </c>
      <c r="H49" s="21">
        <v>-0.31071428571428572</v>
      </c>
      <c r="I49" s="35">
        <v>-1</v>
      </c>
      <c r="J49" s="19">
        <v>242</v>
      </c>
      <c r="K49" s="21">
        <v>-0.2024793388429752</v>
      </c>
      <c r="L49" s="35">
        <v>-1</v>
      </c>
      <c r="O49" s="17">
        <v>8</v>
      </c>
      <c r="P49" s="18" t="s">
        <v>67</v>
      </c>
      <c r="Q49" s="19">
        <v>1486</v>
      </c>
      <c r="R49" s="20">
        <v>3.0922900842784311E-2</v>
      </c>
      <c r="S49" s="19">
        <v>1408</v>
      </c>
      <c r="T49" s="20">
        <v>2.976492474209369E-2</v>
      </c>
      <c r="U49" s="21">
        <v>5.5397727272727293E-2</v>
      </c>
      <c r="V49" s="35">
        <v>0</v>
      </c>
    </row>
    <row r="50" spans="2:22" ht="14.4" thickBot="1">
      <c r="B50" s="12">
        <v>9</v>
      </c>
      <c r="C50" s="13" t="s">
        <v>67</v>
      </c>
      <c r="D50" s="14">
        <v>190</v>
      </c>
      <c r="E50" s="15">
        <v>3.4141958670260555E-2</v>
      </c>
      <c r="F50" s="14">
        <v>195</v>
      </c>
      <c r="G50" s="15">
        <v>3.5727372663979483E-2</v>
      </c>
      <c r="H50" s="16">
        <v>-2.5641025641025661E-2</v>
      </c>
      <c r="I50" s="34">
        <v>-1</v>
      </c>
      <c r="J50" s="14">
        <v>127</v>
      </c>
      <c r="K50" s="16">
        <v>0.49606299212598426</v>
      </c>
      <c r="L50" s="34">
        <v>1</v>
      </c>
      <c r="O50" s="12">
        <v>9</v>
      </c>
      <c r="P50" s="13" t="s">
        <v>79</v>
      </c>
      <c r="Q50" s="14">
        <v>1301</v>
      </c>
      <c r="R50" s="15">
        <v>2.7073145354281552E-2</v>
      </c>
      <c r="S50" s="14">
        <v>1047</v>
      </c>
      <c r="T50" s="15">
        <v>2.213343480466768E-2</v>
      </c>
      <c r="U50" s="16">
        <v>0.24259789875835724</v>
      </c>
      <c r="V50" s="34">
        <v>4</v>
      </c>
    </row>
    <row r="51" spans="2:22" ht="14.4" thickBot="1">
      <c r="B51" s="17">
        <v>10</v>
      </c>
      <c r="C51" s="18" t="s">
        <v>76</v>
      </c>
      <c r="D51" s="19">
        <v>150</v>
      </c>
      <c r="E51" s="20">
        <v>2.6954177897574125E-2</v>
      </c>
      <c r="F51" s="19">
        <v>50</v>
      </c>
      <c r="G51" s="20">
        <v>9.1608647856357642E-3</v>
      </c>
      <c r="H51" s="21">
        <v>2</v>
      </c>
      <c r="I51" s="35">
        <v>18</v>
      </c>
      <c r="J51" s="19">
        <v>124</v>
      </c>
      <c r="K51" s="21">
        <v>0.20967741935483875</v>
      </c>
      <c r="L51" s="35">
        <v>1</v>
      </c>
      <c r="O51" s="17">
        <v>10</v>
      </c>
      <c r="P51" s="18" t="s">
        <v>76</v>
      </c>
      <c r="Q51" s="19">
        <v>1297</v>
      </c>
      <c r="R51" s="20">
        <v>2.6989907397773384E-2</v>
      </c>
      <c r="S51" s="19">
        <v>905</v>
      </c>
      <c r="T51" s="20">
        <v>1.9131574496871299E-2</v>
      </c>
      <c r="U51" s="21">
        <v>0.43314917127071828</v>
      </c>
      <c r="V51" s="35">
        <v>5</v>
      </c>
    </row>
    <row r="52" spans="2:22" ht="14.4" thickBot="1">
      <c r="B52" s="100" t="s">
        <v>52</v>
      </c>
      <c r="C52" s="101"/>
      <c r="D52" s="23">
        <f>SUM(D42:D51)</f>
        <v>3638</v>
      </c>
      <c r="E52" s="24">
        <f>D52/D54</f>
        <v>0.65372866127583107</v>
      </c>
      <c r="F52" s="23">
        <f>SUM(F42:F51)</f>
        <v>3348</v>
      </c>
      <c r="G52" s="24">
        <f>F52/F54</f>
        <v>0.61341150604617078</v>
      </c>
      <c r="H52" s="25">
        <f>D52/F52-1</f>
        <v>8.6618876941457534E-2</v>
      </c>
      <c r="I52" s="36"/>
      <c r="J52" s="23">
        <f>SUM(J42:J51)</f>
        <v>3073</v>
      </c>
      <c r="K52" s="24">
        <f>D52/J52-1</f>
        <v>0.18385942076147077</v>
      </c>
      <c r="L52" s="23"/>
      <c r="O52" s="100" t="s">
        <v>52</v>
      </c>
      <c r="P52" s="101"/>
      <c r="Q52" s="23">
        <f>SUM(Q42:Q51)</f>
        <v>29814</v>
      </c>
      <c r="R52" s="24">
        <f>Q52/Q54</f>
        <v>0.62041410883362813</v>
      </c>
      <c r="S52" s="23">
        <f>SUM(S42:S51)</f>
        <v>29674</v>
      </c>
      <c r="T52" s="24">
        <f>S52/S54</f>
        <v>0.62730424488415359</v>
      </c>
      <c r="U52" s="25">
        <f>Q52/S52-1</f>
        <v>4.7179348924983877E-3</v>
      </c>
      <c r="V52" s="36"/>
    </row>
    <row r="53" spans="2:22" ht="14.4" thickBot="1">
      <c r="B53" s="100" t="s">
        <v>29</v>
      </c>
      <c r="C53" s="101"/>
      <c r="D53" s="23">
        <f>D54-D52</f>
        <v>1927</v>
      </c>
      <c r="E53" s="24">
        <f>D53/D54</f>
        <v>0.34627133872416893</v>
      </c>
      <c r="F53" s="23">
        <f>F54-F52</f>
        <v>2110</v>
      </c>
      <c r="G53" s="24">
        <f>F53/F54</f>
        <v>0.38658849395382922</v>
      </c>
      <c r="H53" s="25">
        <f>D53/F53-1</f>
        <v>-8.6729857819905165E-2</v>
      </c>
      <c r="I53" s="37"/>
      <c r="J53" s="23">
        <f>J54-SUM(J42:J51)</f>
        <v>1728</v>
      </c>
      <c r="K53" s="25">
        <f>D53/J53-1</f>
        <v>0.11516203703703698</v>
      </c>
      <c r="L53" s="38"/>
      <c r="O53" s="100" t="s">
        <v>29</v>
      </c>
      <c r="P53" s="101"/>
      <c r="Q53" s="23">
        <f>Q54-Q52</f>
        <v>18241</v>
      </c>
      <c r="R53" s="24">
        <f>Q53/Q54</f>
        <v>0.37958589116637187</v>
      </c>
      <c r="S53" s="23">
        <f>S54-S52</f>
        <v>17630</v>
      </c>
      <c r="T53" s="24">
        <f>S53/S54</f>
        <v>0.37269575511584646</v>
      </c>
      <c r="U53" s="25">
        <f>Q53/S53-1</f>
        <v>3.465683494044236E-2</v>
      </c>
      <c r="V53" s="37"/>
    </row>
    <row r="54" spans="2:22" ht="14.4" thickBot="1">
      <c r="B54" s="98" t="s">
        <v>53</v>
      </c>
      <c r="C54" s="99"/>
      <c r="D54" s="26">
        <v>5565</v>
      </c>
      <c r="E54" s="27">
        <v>1</v>
      </c>
      <c r="F54" s="26">
        <v>5458</v>
      </c>
      <c r="G54" s="27">
        <v>1</v>
      </c>
      <c r="H54" s="28">
        <v>1.960425064126059E-2</v>
      </c>
      <c r="I54" s="39"/>
      <c r="J54" s="26">
        <v>4801</v>
      </c>
      <c r="K54" s="28">
        <v>0.15913351385128105</v>
      </c>
      <c r="L54" s="26"/>
      <c r="O54" s="98" t="s">
        <v>53</v>
      </c>
      <c r="P54" s="99"/>
      <c r="Q54" s="26">
        <v>48055</v>
      </c>
      <c r="R54" s="27">
        <v>1</v>
      </c>
      <c r="S54" s="26">
        <v>47304</v>
      </c>
      <c r="T54" s="27">
        <v>1</v>
      </c>
      <c r="U54" s="28">
        <v>1.5876035853204851E-2</v>
      </c>
      <c r="V54" s="39"/>
    </row>
    <row r="55" spans="2:22">
      <c r="B55" s="40" t="s">
        <v>58</v>
      </c>
      <c r="O55" s="40" t="s">
        <v>58</v>
      </c>
    </row>
    <row r="56" spans="2:22">
      <c r="B56" s="41" t="s">
        <v>59</v>
      </c>
      <c r="O56" s="41" t="s">
        <v>59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4" priority="7" operator="equal">
      <formula>0</formula>
    </cfRule>
  </conditionalFormatting>
  <conditionalFormatting sqref="D42:H51">
    <cfRule type="cellIs" dxfId="23" priority="19" operator="equal">
      <formula>0</formula>
    </cfRule>
  </conditionalFormatting>
  <conditionalFormatting sqref="H11:H27 U11:U27 H42:H53">
    <cfRule type="cellIs" dxfId="22" priority="14" operator="lessThan">
      <formula>0</formula>
    </cfRule>
  </conditionalFormatting>
  <conditionalFormatting sqref="I11:I25">
    <cfRule type="cellIs" dxfId="21" priority="6" operator="lessThan">
      <formula>0</formula>
    </cfRule>
  </conditionalFormatting>
  <conditionalFormatting sqref="I42:I51">
    <cfRule type="cellIs" dxfId="20" priority="20" operator="lessThan">
      <formula>0</formula>
    </cfRule>
    <cfRule type="cellIs" dxfId="19" priority="21" operator="equal">
      <formula>0</formula>
    </cfRule>
    <cfRule type="cellIs" dxfId="18" priority="22" operator="greaterThan">
      <formula>0</formula>
    </cfRule>
  </conditionalFormatting>
  <conditionalFormatting sqref="J11:K25">
    <cfRule type="cellIs" dxfId="17" priority="5" operator="equal">
      <formula>0</formula>
    </cfRule>
  </conditionalFormatting>
  <conditionalFormatting sqref="J42:K51">
    <cfRule type="cellIs" dxfId="16" priority="18" operator="equal">
      <formula>0</formula>
    </cfRule>
  </conditionalFormatting>
  <conditionalFormatting sqref="K53">
    <cfRule type="cellIs" dxfId="15" priority="13" operator="lessThan">
      <formula>0</formula>
    </cfRule>
  </conditionalFormatting>
  <conditionalFormatting sqref="K11:L25">
    <cfRule type="cellIs" dxfId="14" priority="4" operator="lessThan">
      <formula>0</formula>
    </cfRule>
  </conditionalFormatting>
  <conditionalFormatting sqref="K42:L51">
    <cfRule type="cellIs" dxfId="13" priority="15" operator="lessThan">
      <formula>0</formula>
    </cfRule>
  </conditionalFormatting>
  <conditionalFormatting sqref="L11:L25">
    <cfRule type="cellIs" dxfId="12" priority="3" operator="equal">
      <formula>0</formula>
    </cfRule>
  </conditionalFormatting>
  <conditionalFormatting sqref="L42:L51">
    <cfRule type="cellIs" dxfId="11" priority="16" operator="equal">
      <formula>0</formula>
    </cfRule>
    <cfRule type="cellIs" dxfId="10" priority="17" operator="greaterThan">
      <formula>0</formula>
    </cfRule>
  </conditionalFormatting>
  <conditionalFormatting sqref="Q11:U25">
    <cfRule type="cellIs" dxfId="9" priority="2" operator="equal">
      <formula>0</formula>
    </cfRule>
  </conditionalFormatting>
  <conditionalFormatting sqref="Q42:U51">
    <cfRule type="cellIs" dxfId="8" priority="9" operator="equal">
      <formula>0</formula>
    </cfRule>
  </conditionalFormatting>
  <conditionalFormatting sqref="U42:U53">
    <cfRule type="cellIs" dxfId="7" priority="8" operator="lessThan">
      <formula>0</formula>
    </cfRule>
  </conditionalFormatting>
  <conditionalFormatting sqref="V11:V25">
    <cfRule type="cellIs" dxfId="6" priority="1" operator="lessThan">
      <formula>0</formula>
    </cfRule>
  </conditionalFormatting>
  <conditionalFormatting sqref="V42:V51">
    <cfRule type="cellIs" dxfId="5" priority="10" operator="lessThan">
      <formula>0</formula>
    </cfRule>
    <cfRule type="cellIs" dxfId="4" priority="11" operator="equal">
      <formula>0</formula>
    </cfRule>
    <cfRule type="cellIs" dxfId="3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2024-10-03T17:09:44Z</dcterms:modified>
</cp:coreProperties>
</file>